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600" windowWidth="44800" windowHeight="20000" tabRatio="500" firstSheet="0" activeTab="0" autoFilterDateGrouping="1"/>
  </bookViews>
  <sheets>
    <sheet name="1. Смета заказчика" sheetId="1" state="visible" r:id="rId1"/>
    <sheet name="2. Свод ССР" sheetId="2" state="visible" r:id="rId2"/>
    <sheet name="3. Ведомость работ" sheetId="3" state="visible" r:id="rId3"/>
    <sheet name="4. Ведомость МиО" sheetId="4" state="visible" r:id="rId4"/>
    <sheet name="5. Сравнение с рынком" sheetId="5" state="visible" r:id="rId5"/>
    <sheet name="6. График работ" sheetId="6" state="visible" r:id="rId6"/>
    <sheet name="7. Состав бригады" sheetId="7" state="visible" r:id="rId7"/>
    <sheet name="8. Расценки для торга" sheetId="8" state="visible" r:id="rId8"/>
  </sheets>
  <definedNames/>
  <calcPr calcId="191029" fullCalcOnLoad="1" iterateDelta="0.0001"/>
</workbook>
</file>

<file path=xl/styles.xml><?xml version="1.0" encoding="utf-8"?>
<styleSheet xmlns="http://schemas.openxmlformats.org/spreadsheetml/2006/main">
  <numFmts count="4">
    <numFmt numFmtId="164" formatCode="#,##0.00;[Red]&quot;- &quot;#,##0.00"/>
    <numFmt numFmtId="165" formatCode="#,##0.0"/>
    <numFmt numFmtId="166" formatCode="0.0%"/>
    <numFmt numFmtId="167" formatCode="#,##0.##"/>
  </numFmts>
  <fonts count="23">
    <font>
      <name val="Calibri"/>
      <charset val="1"/>
      <family val="2"/>
      <color theme="1"/>
      <sz val="11"/>
    </font>
    <font>
      <name val="Arial"/>
      <charset val="204"/>
      <family val="2"/>
      <sz val="9"/>
    </font>
    <font>
      <name val="Arial"/>
      <charset val="204"/>
      <family val="2"/>
      <sz val="11"/>
    </font>
    <font>
      <name val="Arial"/>
      <charset val="204"/>
      <family val="2"/>
      <b val="1"/>
      <sz val="12"/>
    </font>
    <font>
      <name val="Arial"/>
      <charset val="204"/>
      <family val="2"/>
      <b val="1"/>
      <sz val="11"/>
    </font>
    <font>
      <name val="Arial"/>
      <charset val="204"/>
      <family val="2"/>
      <b val="1"/>
      <sz val="14"/>
    </font>
    <font>
      <name val="Arial"/>
      <charset val="204"/>
      <family val="2"/>
      <b val="1"/>
      <sz val="13"/>
    </font>
    <font>
      <name val="Arial"/>
      <charset val="204"/>
      <family val="2"/>
      <i val="1"/>
      <sz val="11"/>
    </font>
    <font>
      <name val="Arial"/>
      <charset val="204"/>
      <family val="2"/>
      <sz val="10"/>
    </font>
    <font>
      <name val="Arial"/>
      <charset val="204"/>
      <family val="2"/>
      <b val="1"/>
      <sz val="9"/>
    </font>
    <font>
      <name val="Arial"/>
      <family val="2"/>
      <i val="1"/>
      <color rgb="FFC00000"/>
      <sz val="9"/>
    </font>
    <font>
      <name val="Arial"/>
      <family val="2"/>
      <b val="1"/>
      <color rgb="FF000000"/>
      <sz val="12"/>
    </font>
    <font>
      <name val="Arial"/>
      <family val="2"/>
      <i val="1"/>
      <color rgb="FF666666"/>
      <sz val="8"/>
    </font>
    <font>
      <name val="Arial"/>
      <family val="2"/>
      <b val="1"/>
      <color rgb="FFFFFFFF"/>
      <sz val="8"/>
    </font>
    <font>
      <name val="Arial"/>
      <family val="2"/>
      <color rgb="FF000000"/>
      <sz val="9"/>
    </font>
    <font>
      <name val="Arial"/>
      <family val="2"/>
      <b val="1"/>
      <color rgb="FF000000"/>
      <sz val="9"/>
    </font>
    <font>
      <name val="Arial"/>
      <family val="2"/>
      <color rgb="FF0000FF"/>
      <sz val="9"/>
    </font>
    <font>
      <name val="Arial"/>
      <family val="2"/>
      <color rgb="FF666666"/>
      <sz val="8"/>
    </font>
    <font>
      <name val="Arial"/>
      <family val="2"/>
      <color rgb="FFC00000"/>
      <sz val="8"/>
    </font>
    <font>
      <name val="Arial"/>
      <family val="2"/>
      <i val="1"/>
      <color rgb="FFC00000"/>
      <sz val="8"/>
    </font>
    <font>
      <name val="Arial"/>
      <family val="2"/>
      <color rgb="FF000000"/>
      <sz val="8"/>
    </font>
    <font>
      <name val="Arial"/>
      <family val="2"/>
      <b val="1"/>
      <color rgb="FFC00000"/>
      <sz val="9"/>
    </font>
    <font>
      <name val="Arial"/>
      <family val="2"/>
      <b val="1"/>
      <color rgb="FF000000"/>
      <sz val="11"/>
    </font>
  </fonts>
  <fills count="7">
    <fill>
      <patternFill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E2EFDA"/>
        <bgColor rgb="FFD9E2F3"/>
      </patternFill>
    </fill>
    <fill>
      <patternFill patternType="solid">
        <fgColor rgb="FFD9E2F3"/>
        <bgColor rgb="FFE2EFDA"/>
      </patternFill>
    </fill>
    <fill>
      <patternFill patternType="solid">
        <fgColor rgb="FFFFF2CC"/>
        <bgColor rgb="FFE2EFDA"/>
      </patternFill>
    </fill>
    <fill>
      <patternFill patternType="solid">
        <fgColor rgb="FF2E74B5"/>
        <bgColor rgb="FF0066CC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/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93">
    <xf numFmtId="0" fontId="0" fillId="0" borderId="0" pivotButton="0" quotePrefix="0" xfId="0"/>
    <xf numFmtId="0" fontId="6" fillId="0" borderId="0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2" fillId="0" borderId="0" applyAlignment="1" pivotButton="0" quotePrefix="0" xfId="0">
      <alignment horizontal="right"/>
    </xf>
    <xf numFmtId="0" fontId="2" fillId="0" borderId="0" pivotButton="0" quotePrefix="0" xfId="0"/>
    <xf numFmtId="164" fontId="2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2" fillId="0" borderId="0" applyAlignment="1" pivotButton="0" quotePrefix="0" xfId="0">
      <alignment horizontal="center" vertical="top"/>
    </xf>
    <xf numFmtId="0" fontId="1" fillId="0" borderId="0" applyAlignment="1" pivotButton="0" quotePrefix="0" xfId="0">
      <alignment horizontal="center" vertical="top" wrapText="1"/>
    </xf>
    <xf numFmtId="0" fontId="5" fillId="0" borderId="2" applyAlignment="1" pivotButton="0" quotePrefix="0" xfId="0">
      <alignment horizontal="center" wrapText="1"/>
    </xf>
    <xf numFmtId="0" fontId="5" fillId="0" borderId="0" applyAlignment="1" pivotButton="0" quotePrefix="0" xfId="0">
      <alignment horizontal="center" wrapText="1"/>
    </xf>
    <xf numFmtId="0" fontId="2" fillId="0" borderId="0" applyAlignment="1" pivotButton="0" quotePrefix="0" xfId="0">
      <alignment horizontal="left" wrapText="1"/>
    </xf>
    <xf numFmtId="0" fontId="2" fillId="0" borderId="0" applyAlignment="1" pivotButton="0" quotePrefix="0" xfId="0">
      <alignment horizontal="right" wrapText="1"/>
    </xf>
    <xf numFmtId="0" fontId="1" fillId="0" borderId="1" applyAlignment="1" pivotButton="0" quotePrefix="0" xfId="0">
      <alignment horizontal="center" vertical="top" wrapText="1"/>
    </xf>
    <xf numFmtId="0" fontId="3" fillId="0" borderId="0" applyAlignment="1" pivotButton="0" quotePrefix="0" xfId="0">
      <alignment horizontal="center" wrapText="1"/>
    </xf>
    <xf numFmtId="0" fontId="1" fillId="0" borderId="0" pivotButton="0" quotePrefix="0" xfId="0"/>
    <xf numFmtId="0" fontId="2" fillId="0" borderId="0" applyAlignment="1" pivotButton="0" quotePrefix="0" xfId="0">
      <alignment wrapText="1"/>
    </xf>
    <xf numFmtId="0" fontId="2" fillId="0" borderId="0" pivotButton="0" quotePrefix="0" xfId="0"/>
    <xf numFmtId="0" fontId="2" fillId="0" borderId="0" applyAlignment="1" pivotButton="0" quotePrefix="0" xfId="0">
      <alignment horizontal="right" wrapText="1"/>
    </xf>
    <xf numFmtId="0" fontId="2" fillId="0" borderId="0" applyAlignment="1" pivotButton="0" quotePrefix="0" xfId="0">
      <alignment horizontal="left" wrapText="1"/>
    </xf>
    <xf numFmtId="0" fontId="4" fillId="0" borderId="0" applyAlignment="1" pivotButton="0" quotePrefix="0" xfId="0">
      <alignment vertical="center" wrapText="1"/>
    </xf>
    <xf numFmtId="0" fontId="4" fillId="0" borderId="0" applyAlignment="1" pivotButton="0" quotePrefix="0" xfId="0">
      <alignment wrapText="1"/>
    </xf>
    <xf numFmtId="0" fontId="2" fillId="0" borderId="0" applyAlignment="1" pivotButton="0" quotePrefix="0" xfId="0">
      <alignment horizontal="center"/>
    </xf>
    <xf numFmtId="164" fontId="2" fillId="0" borderId="0" applyAlignment="1" pivotButton="0" quotePrefix="0" xfId="0">
      <alignment horizontal="right"/>
    </xf>
    <xf numFmtId="0" fontId="2" fillId="0" borderId="0" applyAlignment="1" pivotButton="0" quotePrefix="0" xfId="0">
      <alignment horizontal="right"/>
    </xf>
    <xf numFmtId="0" fontId="2" fillId="0" borderId="3" applyAlignment="1" pivotButton="0" quotePrefix="0" xfId="0">
      <alignment horizontal="center" vertical="center" wrapText="1"/>
    </xf>
    <xf numFmtId="0" fontId="2" fillId="0" borderId="4" applyAlignment="1" pivotButton="0" quotePrefix="0" xfId="0">
      <alignment horizontal="center"/>
    </xf>
    <xf numFmtId="0" fontId="2" fillId="0" borderId="3" applyAlignment="1" pivotButton="0" quotePrefix="0" xfId="0">
      <alignment horizontal="center"/>
    </xf>
    <xf numFmtId="0" fontId="2" fillId="0" borderId="0" applyAlignment="1" pivotButton="0" quotePrefix="0" xfId="0">
      <alignment horizontal="left" vertical="top"/>
    </xf>
    <xf numFmtId="0" fontId="2" fillId="0" borderId="0" applyAlignment="1" pivotButton="0" quotePrefix="0" xfId="0">
      <alignment horizontal="left" vertical="top" wrapText="1"/>
    </xf>
    <xf numFmtId="0" fontId="7" fillId="0" borderId="0" applyAlignment="1" pivotButton="0" quotePrefix="0" xfId="0">
      <alignment horizontal="right" wrapText="1"/>
    </xf>
    <xf numFmtId="0" fontId="1" fillId="0" borderId="0" applyAlignment="1" pivotButton="0" quotePrefix="0" xfId="0">
      <alignment horizontal="right"/>
    </xf>
    <xf numFmtId="164" fontId="7" fillId="0" borderId="0" applyAlignment="1" pivotButton="0" quotePrefix="0" xfId="0">
      <alignment horizontal="right"/>
    </xf>
    <xf numFmtId="164" fontId="8" fillId="0" borderId="0" applyAlignment="1" pivotButton="0" quotePrefix="0" xfId="0">
      <alignment horizontal="left"/>
    </xf>
    <xf numFmtId="0" fontId="8" fillId="0" borderId="0" applyAlignment="1" pivotButton="0" quotePrefix="0" xfId="0">
      <alignment horizontal="right" wrapText="1"/>
    </xf>
    <xf numFmtId="0" fontId="2" fillId="0" borderId="2" applyAlignment="1" pivotButton="0" quotePrefix="0" xfId="0">
      <alignment horizontal="left" vertical="top"/>
    </xf>
    <xf numFmtId="0" fontId="2" fillId="0" borderId="2" applyAlignment="1" pivotButton="0" quotePrefix="0" xfId="0">
      <alignment horizontal="left" vertical="top" wrapText="1"/>
    </xf>
    <xf numFmtId="0" fontId="7" fillId="0" borderId="2" applyAlignment="1" pivotButton="0" quotePrefix="0" xfId="0">
      <alignment horizontal="right" wrapText="1"/>
    </xf>
    <xf numFmtId="0" fontId="2" fillId="0" borderId="2" applyAlignment="1" pivotButton="0" quotePrefix="0" xfId="0">
      <alignment horizontal="right"/>
    </xf>
    <xf numFmtId="164" fontId="2" fillId="0" borderId="2" applyAlignment="1" pivotButton="0" quotePrefix="0" xfId="0">
      <alignment horizontal="right"/>
    </xf>
    <xf numFmtId="0" fontId="2" fillId="0" borderId="2" applyAlignment="1" pivotButton="0" quotePrefix="0" xfId="0">
      <alignment horizontal="right" wrapText="1"/>
    </xf>
    <xf numFmtId="164" fontId="1" fillId="0" borderId="2" applyAlignment="1" pivotButton="0" quotePrefix="0" xfId="0">
      <alignment horizontal="right"/>
    </xf>
    <xf numFmtId="164" fontId="9" fillId="0" borderId="0" applyAlignment="1" pivotButton="0" quotePrefix="0" xfId="0">
      <alignment horizontal="right"/>
    </xf>
    <xf numFmtId="0" fontId="4" fillId="0" borderId="0" pivotButton="0" quotePrefix="0" xfId="0"/>
    <xf numFmtId="0" fontId="1" fillId="0" borderId="2" applyAlignment="1" pivotButton="0" quotePrefix="0" xfId="0">
      <alignment horizontal="right"/>
    </xf>
    <xf numFmtId="0" fontId="8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center"/>
    </xf>
    <xf numFmtId="0" fontId="2" fillId="0" borderId="2" pivotButton="0" quotePrefix="0" xfId="0"/>
    <xf numFmtId="0" fontId="11" fillId="0" borderId="0" pivotButton="0" quotePrefix="0" xfId="0"/>
    <xf numFmtId="0" fontId="12" fillId="0" borderId="0" pivotButton="0" quotePrefix="0" xfId="0"/>
    <xf numFmtId="0" fontId="13" fillId="2" borderId="5" applyAlignment="1" pivotButton="0" quotePrefix="0" xfId="0">
      <alignment horizontal="center" vertical="center" wrapText="1"/>
    </xf>
    <xf numFmtId="0" fontId="14" fillId="0" borderId="5" pivotButton="0" quotePrefix="0" xfId="0"/>
    <xf numFmtId="165" fontId="14" fillId="0" borderId="5" pivotButton="0" quotePrefix="0" xfId="0"/>
    <xf numFmtId="165" fontId="15" fillId="0" borderId="5" pivotButton="0" quotePrefix="0" xfId="0"/>
    <xf numFmtId="166" fontId="14" fillId="0" borderId="5" pivotButton="0" quotePrefix="0" xfId="0"/>
    <xf numFmtId="0" fontId="0" fillId="3" borderId="5" pivotButton="0" quotePrefix="0" xfId="0"/>
    <xf numFmtId="0" fontId="15" fillId="3" borderId="5" pivotButton="0" quotePrefix="0" xfId="0"/>
    <xf numFmtId="165" fontId="15" fillId="3" borderId="5" pivotButton="0" quotePrefix="0" xfId="0"/>
    <xf numFmtId="0" fontId="14" fillId="0" borderId="5" applyAlignment="1" pivotButton="0" quotePrefix="0" xfId="0">
      <alignment vertical="center" wrapText="1"/>
    </xf>
    <xf numFmtId="3" fontId="14" fillId="0" borderId="5" pivotButton="0" quotePrefix="0" xfId="0"/>
    <xf numFmtId="3" fontId="16" fillId="0" borderId="5" pivotButton="0" quotePrefix="0" xfId="0"/>
    <xf numFmtId="3" fontId="0" fillId="0" borderId="5" pivotButton="0" quotePrefix="0" xfId="0"/>
    <xf numFmtId="0" fontId="17" fillId="0" borderId="5" pivotButton="0" quotePrefix="0" xfId="0"/>
    <xf numFmtId="0" fontId="18" fillId="0" borderId="5" pivotButton="0" quotePrefix="0" xfId="0"/>
    <xf numFmtId="3" fontId="15" fillId="3" borderId="5" pivotButton="0" quotePrefix="0" xfId="0"/>
    <xf numFmtId="0" fontId="20" fillId="0" borderId="5" pivotButton="0" quotePrefix="0" xfId="0"/>
    <xf numFmtId="0" fontId="20" fillId="0" borderId="5" applyAlignment="1" pivotButton="0" quotePrefix="0" xfId="0">
      <alignment vertical="center" wrapText="1"/>
    </xf>
    <xf numFmtId="167" fontId="20" fillId="0" borderId="5" pivotButton="0" quotePrefix="0" xfId="0"/>
    <xf numFmtId="3" fontId="20" fillId="0" borderId="5" pivotButton="0" quotePrefix="0" xfId="0"/>
    <xf numFmtId="3" fontId="16" fillId="5" borderId="5" pivotButton="0" quotePrefix="0" xfId="0"/>
    <xf numFmtId="0" fontId="15" fillId="0" borderId="5" applyAlignment="1" pivotButton="0" quotePrefix="0" xfId="0">
      <alignment vertical="center" wrapText="1"/>
    </xf>
    <xf numFmtId="0" fontId="0" fillId="6" borderId="5" pivotButton="0" quotePrefix="0" xfId="0"/>
    <xf numFmtId="0" fontId="0" fillId="0" borderId="5" pivotButton="0" quotePrefix="0" xfId="0"/>
    <xf numFmtId="0" fontId="14" fillId="0" borderId="0" pivotButton="0" quotePrefix="0" xfId="0"/>
    <xf numFmtId="9" fontId="16" fillId="0" borderId="0" pivotButton="0" quotePrefix="0" xfId="0"/>
    <xf numFmtId="3" fontId="15" fillId="0" borderId="0" pivotButton="0" quotePrefix="0" xfId="0"/>
    <xf numFmtId="0" fontId="15" fillId="5" borderId="0" pivotButton="0" quotePrefix="0" xfId="0"/>
    <xf numFmtId="0" fontId="0" fillId="5" borderId="0" pivotButton="0" quotePrefix="0" xfId="0"/>
    <xf numFmtId="3" fontId="15" fillId="5" borderId="0" pivotButton="0" quotePrefix="0" xfId="0"/>
    <xf numFmtId="0" fontId="21" fillId="0" borderId="5" pivotButton="0" quotePrefix="0" xfId="0"/>
    <xf numFmtId="0" fontId="22" fillId="0" borderId="0" pivotButton="0" quotePrefix="0" xfId="0"/>
    <xf numFmtId="164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wrapText="1"/>
    </xf>
    <xf numFmtId="0" fontId="1" fillId="0" borderId="1" applyAlignment="1" pivotButton="0" quotePrefix="0" xfId="0">
      <alignment horizontal="center" vertical="top"/>
    </xf>
    <xf numFmtId="0" fontId="10" fillId="0" borderId="0" applyAlignment="1" pivotButton="0" quotePrefix="0" xfId="0">
      <alignment vertical="center" wrapText="1"/>
    </xf>
    <xf numFmtId="0" fontId="15" fillId="4" borderId="5" pivotButton="0" quotePrefix="0" xfId="0"/>
    <xf numFmtId="0" fontId="19" fillId="0" borderId="0" applyAlignment="1" pivotButton="0" quotePrefix="0" xfId="0">
      <alignment vertical="center" wrapText="1"/>
    </xf>
    <xf numFmtId="0" fontId="12" fillId="0" borderId="0" applyAlignment="1" pivotButton="0" quotePrefix="0" xfId="0">
      <alignment vertical="center" wrapText="1"/>
    </xf>
    <xf numFmtId="0" fontId="14" fillId="0" borderId="0" applyAlignment="1" pivotButton="0" quotePrefix="0" xfId="0">
      <alignment vertical="center" wrapText="1"/>
    </xf>
    <xf numFmtId="0" fontId="0" fillId="0" borderId="1" pivotButton="0" quotePrefix="0" xfId="0"/>
    <xf numFmtId="0" fontId="0" fillId="0" borderId="2" pivotButton="0" quotePrefix="0" xfId="0"/>
    <xf numFmtId="0" fontId="0" fillId="0" borderId="8" pivotButton="0" quotePrefix="0" xfId="0"/>
    <xf numFmtId="0" fontId="0" fillId="0" borderId="9" pivotButton="0" quotePrefix="0" xfId="0"/>
  </cellXfs>
  <cellStyles count="1">
    <cellStyle name="Обычный" xfId="0" builtinId="0"/>
  </cellStyle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2E74B5"/>
      <rgbColor rgb="FF33CCCC"/>
      <rgbColor rgb="FF99CC00"/>
      <rgbColor rgb="FFFFCC00"/>
      <rgbColor rgb="FFFF9900"/>
      <rgbColor rgb="FFFF6600"/>
      <rgbColor rgb="FF666666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981"/>
  <sheetViews>
    <sheetView tabSelected="1" topLeftCell="A861" zoomScaleNormal="100" workbookViewId="0">
      <selection activeCell="I1976" sqref="I1976"/>
    </sheetView>
  </sheetViews>
  <sheetFormatPr baseColWidth="10" defaultColWidth="8.6640625" defaultRowHeight="15"/>
  <cols>
    <col width="5.6640625" customWidth="1" min="1" max="1"/>
    <col width="11.6640625" customWidth="1" min="2" max="2"/>
    <col width="40.6640625" customWidth="1" min="3" max="3"/>
    <col width="10.6640625" customWidth="1" min="4" max="4"/>
    <col width="12.6640625" customWidth="1" min="6" max="6"/>
    <col width="12" customWidth="1" min="8" max="8"/>
    <col width="17.6640625" customWidth="1" min="9" max="9"/>
    <col width="12.6640625" customWidth="1" min="11" max="11"/>
    <col width="9.6640625" customWidth="1" min="12" max="12"/>
    <col width="91.6640625" customWidth="1" min="32" max="32"/>
  </cols>
  <sheetData>
    <row r="1">
      <c r="A1" s="15" t="inlineStr"/>
    </row>
    <row r="2" ht="34.5" customHeight="1">
      <c r="A2" s="16" t="n"/>
      <c r="B2" s="14" t="n"/>
      <c r="L2" s="16" t="n"/>
    </row>
    <row r="3" ht="14.25" customHeight="1">
      <c r="A3" s="17" t="n"/>
      <c r="B3" s="13" t="inlineStr">
        <is>
          <t>(наименование стройки)</t>
        </is>
      </c>
      <c r="C3" s="89" t="n"/>
      <c r="D3" s="89" t="n"/>
      <c r="E3" s="89" t="n"/>
      <c r="F3" s="89" t="n"/>
      <c r="G3" s="89" t="n"/>
      <c r="H3" s="89" t="n"/>
      <c r="I3" s="89" t="n"/>
      <c r="J3" s="89" t="n"/>
      <c r="K3" s="89" t="n"/>
      <c r="L3" s="16" t="n"/>
    </row>
    <row r="4" ht="14.25" customHeight="1">
      <c r="A4" s="17" t="n"/>
      <c r="B4" s="17" t="n"/>
      <c r="C4" s="17" t="n"/>
      <c r="D4" s="17" t="n"/>
      <c r="E4" s="17" t="n"/>
      <c r="F4" s="17" t="n"/>
      <c r="G4" s="17" t="n"/>
      <c r="H4" s="17" t="n"/>
      <c r="I4" s="17" t="n"/>
      <c r="J4" s="17" t="n"/>
      <c r="K4" s="17" t="n"/>
      <c r="L4" s="17" t="n"/>
    </row>
    <row r="5" ht="14.25" customHeight="1">
      <c r="A5" s="17" t="n"/>
      <c r="B5" s="17" t="n"/>
      <c r="C5" s="17" t="n"/>
      <c r="D5" s="17" t="n"/>
      <c r="E5" s="17" t="n"/>
      <c r="F5" s="18" t="inlineStr">
        <is>
          <t> </t>
        </is>
      </c>
      <c r="H5" s="19" t="inlineStr">
        <is>
          <t> </t>
        </is>
      </c>
      <c r="L5" s="16" t="n"/>
    </row>
    <row r="6" ht="14.25" customHeight="1">
      <c r="A6" s="17" t="n"/>
      <c r="B6" s="17" t="n"/>
      <c r="C6" s="17" t="n"/>
      <c r="D6" s="17" t="n"/>
      <c r="E6" s="17" t="n"/>
      <c r="F6" s="17" t="n"/>
      <c r="G6" s="17" t="n"/>
      <c r="H6" s="17" t="n"/>
      <c r="I6" s="17" t="n"/>
      <c r="J6" s="17" t="n"/>
      <c r="K6" s="17" t="n"/>
      <c r="L6" s="17" t="n"/>
    </row>
    <row r="7" ht="15.75" customHeight="1">
      <c r="A7" s="20" t="n"/>
      <c r="B7" s="14" t="inlineStr">
        <is>
          <t>ЛОКАЛЬНАЯ СМЕТА № 02-15-01</t>
        </is>
      </c>
      <c r="L7" s="20" t="n"/>
    </row>
    <row r="8" ht="14.25" customHeight="1">
      <c r="A8" s="17" t="n"/>
      <c r="B8" s="17" t="n"/>
      <c r="C8" s="17" t="n"/>
      <c r="D8" s="17" t="n"/>
      <c r="E8" s="17" t="n"/>
      <c r="F8" s="17" t="n"/>
      <c r="G8" s="17" t="n"/>
      <c r="H8" s="17" t="n"/>
      <c r="I8" s="17" t="n"/>
      <c r="J8" s="17" t="n"/>
      <c r="K8" s="17" t="n"/>
      <c r="L8" s="17" t="n"/>
    </row>
    <row r="9" ht="18" customHeight="1">
      <c r="A9" s="17" t="n"/>
      <c r="B9" s="10" t="n"/>
      <c r="L9" s="17" t="n"/>
    </row>
    <row r="10" ht="14.25" customHeight="1">
      <c r="A10" s="17" t="n"/>
      <c r="B10" s="17" t="n"/>
      <c r="C10" s="17" t="n"/>
      <c r="D10" s="17" t="n"/>
      <c r="E10" s="17" t="n"/>
      <c r="F10" s="17" t="n"/>
      <c r="G10" s="17" t="n"/>
      <c r="H10" s="17" t="n"/>
      <c r="I10" s="17" t="n"/>
      <c r="J10" s="17" t="n"/>
      <c r="K10" s="17" t="n"/>
      <c r="L10" s="17" t="n"/>
    </row>
    <row r="11" ht="18" customHeight="1">
      <c r="A11" s="17" t="n"/>
      <c r="B11" s="9" t="inlineStr">
        <is>
          <t>Силовое электрооборудование</t>
        </is>
      </c>
      <c r="C11" s="90" t="n"/>
      <c r="D11" s="90" t="n"/>
      <c r="E11" s="90" t="n"/>
      <c r="F11" s="90" t="n"/>
      <c r="G11" s="90" t="n"/>
      <c r="H11" s="90" t="n"/>
      <c r="I11" s="90" t="n"/>
      <c r="J11" s="90" t="n"/>
      <c r="K11" s="90" t="n"/>
      <c r="L11" s="21" t="n"/>
    </row>
    <row r="12" ht="14.25" customHeight="1">
      <c r="A12" s="17" t="n"/>
      <c r="B12" s="8" t="inlineStr">
        <is>
          <t>(наименование работ и затрат, наименование объекта)</t>
        </is>
      </c>
      <c r="L12" s="16" t="n"/>
    </row>
    <row r="13" ht="14.25" customHeight="1">
      <c r="A13" s="17" t="n"/>
      <c r="B13" s="17" t="n"/>
      <c r="C13" s="17" t="n"/>
      <c r="D13" s="17" t="n"/>
      <c r="E13" s="17" t="n"/>
      <c r="F13" s="17" t="n"/>
      <c r="G13" s="17" t="n"/>
      <c r="H13" s="17" t="n"/>
      <c r="I13" s="17" t="n"/>
      <c r="J13" s="17" t="n"/>
      <c r="K13" s="17" t="n"/>
      <c r="L13" s="17" t="n"/>
    </row>
    <row r="14" ht="14.25" customHeight="1">
      <c r="A14" s="19" t="inlineStr">
        <is>
          <t xml:space="preserve">Основание: </t>
        </is>
      </c>
    </row>
    <row r="15" ht="14.25" customHeight="1">
      <c r="A15" s="17" t="n"/>
      <c r="B15" s="17" t="n"/>
      <c r="C15" s="17" t="n"/>
      <c r="D15" s="17" t="n"/>
      <c r="E15" s="17" t="n"/>
      <c r="F15" s="17" t="n"/>
      <c r="G15" s="17" t="n"/>
      <c r="H15" s="17" t="n"/>
      <c r="I15" s="17" t="n"/>
      <c r="J15" s="17" t="n"/>
      <c r="K15" s="17" t="n"/>
      <c r="L15" s="17" t="n"/>
    </row>
    <row r="16" ht="14.25" customHeight="1">
      <c r="A16" s="17" t="n"/>
      <c r="B16" s="17" t="n"/>
      <c r="C16" s="17" t="n"/>
      <c r="D16" s="17" t="n"/>
      <c r="E16" s="17" t="n"/>
      <c r="F16" s="17" t="n"/>
      <c r="G16" s="17" t="n"/>
      <c r="H16" s="17" t="n"/>
      <c r="I16" s="17" t="n"/>
      <c r="J16" s="17" t="n"/>
      <c r="K16" s="17" t="n"/>
      <c r="L16" s="17" t="n"/>
    </row>
    <row r="17" ht="14.25" customHeight="1">
      <c r="A17" s="17" t="n"/>
      <c r="B17" s="17" t="n"/>
      <c r="C17" s="17" t="n"/>
      <c r="D17" s="17" t="n"/>
      <c r="E17" s="22" t="n"/>
      <c r="F17" s="22" t="n"/>
      <c r="G17" s="7" t="inlineStr">
        <is>
          <t>базовая цена</t>
        </is>
      </c>
      <c r="I17" s="7" t="inlineStr">
        <is>
          <t>текущая цена</t>
        </is>
      </c>
      <c r="K17" s="17" t="n"/>
      <c r="L17" s="17" t="n"/>
    </row>
    <row r="18" ht="15" customHeight="1">
      <c r="A18" s="17" t="n"/>
      <c r="B18" s="17" t="n"/>
      <c r="C18" s="6" t="inlineStr">
        <is>
          <t>Сметная стоимость</t>
        </is>
      </c>
      <c r="G18" s="23" t="n">
        <v>39362.46</v>
      </c>
      <c r="I18" s="23" t="n">
        <v>63141.46</v>
      </c>
      <c r="K18" s="17" t="inlineStr">
        <is>
          <t>тыс. руб.</t>
        </is>
      </c>
    </row>
    <row r="19" ht="14.25" customHeight="1">
      <c r="A19" s="17" t="n"/>
      <c r="B19" s="17" t="n"/>
      <c r="C19" s="24" t="inlineStr">
        <is>
          <t xml:space="preserve">     Строительные работы</t>
        </is>
      </c>
      <c r="G19" s="23" t="n">
        <v>33313.71</v>
      </c>
      <c r="I19" s="23" t="n">
        <v>33980.1</v>
      </c>
      <c r="K19" s="17" t="inlineStr">
        <is>
          <t>тыс. руб.</t>
        </is>
      </c>
    </row>
    <row r="20" ht="14.25" customHeight="1">
      <c r="A20" s="17" t="n"/>
      <c r="B20" s="17" t="n"/>
      <c r="C20" s="24" t="inlineStr">
        <is>
          <t xml:space="preserve">     Монтажные работы</t>
        </is>
      </c>
      <c r="G20" s="23" t="n">
        <v>525.8</v>
      </c>
      <c r="I20" s="23" t="n">
        <v>23572.13</v>
      </c>
      <c r="K20" s="17" t="inlineStr">
        <is>
          <t>тыс. руб.</t>
        </is>
      </c>
    </row>
    <row r="21" ht="14.25" customHeight="1">
      <c r="A21" s="17" t="n"/>
      <c r="B21" s="17" t="n"/>
      <c r="C21" s="24" t="inlineStr">
        <is>
          <t xml:space="preserve">     Оборудование</t>
        </is>
      </c>
      <c r="G21" s="23" t="n">
        <v>5522.95</v>
      </c>
      <c r="I21" s="23" t="n">
        <v>5589.23</v>
      </c>
      <c r="K21" s="17" t="inlineStr">
        <is>
          <t>тыс. руб.</t>
        </is>
      </c>
    </row>
    <row r="22" ht="14.25" customHeight="1">
      <c r="A22" s="17" t="n"/>
      <c r="B22" s="17" t="n"/>
      <c r="C22" s="24" t="inlineStr">
        <is>
          <t xml:space="preserve">     Прочие работы</t>
        </is>
      </c>
      <c r="G22" s="23" t="n">
        <v>0</v>
      </c>
      <c r="I22" s="23" t="n">
        <v>0</v>
      </c>
      <c r="K22" s="17" t="inlineStr">
        <is>
          <t>тыс. руб.</t>
        </is>
      </c>
    </row>
    <row r="23" ht="15" customHeight="1">
      <c r="A23" s="17" t="n"/>
      <c r="B23" s="17" t="n"/>
      <c r="C23" s="6" t="inlineStr">
        <is>
          <t>Нормативная трудоемкость</t>
        </is>
      </c>
      <c r="G23" s="23" t="n">
        <v>16524.2625</v>
      </c>
      <c r="I23" s="23" t="n">
        <v>16524.2625</v>
      </c>
      <c r="K23" s="17" t="inlineStr">
        <is>
          <t>чел. -ч.</t>
        </is>
      </c>
    </row>
    <row r="24" ht="15" customHeight="1">
      <c r="A24" s="17" t="n"/>
      <c r="B24" s="17" t="n"/>
      <c r="C24" s="6" t="inlineStr">
        <is>
          <t>Средства на оплату труда</t>
        </is>
      </c>
      <c r="G24" s="23" t="n">
        <v>159.39923</v>
      </c>
      <c r="I24" s="23" t="n">
        <v>8932.73186</v>
      </c>
      <c r="K24" s="17" t="inlineStr">
        <is>
          <t>тыс. руб.</t>
        </is>
      </c>
    </row>
    <row r="25" ht="14.25" customHeight="1">
      <c r="A25" s="17" t="n"/>
      <c r="B25" s="17" t="n"/>
      <c r="C25" s="17" t="n"/>
      <c r="D25" s="17" t="n"/>
      <c r="E25" s="17" t="n"/>
      <c r="F25" s="17" t="n"/>
      <c r="G25" s="17" t="n"/>
      <c r="H25" s="17" t="n"/>
      <c r="I25" s="17" t="n"/>
      <c r="J25" s="17" t="n"/>
      <c r="K25" s="17" t="n"/>
      <c r="L25" s="17" t="n"/>
    </row>
    <row r="26" ht="14.25" customHeight="1">
      <c r="A26" s="2" t="inlineStr">
        <is>
          <t>Составлена в ценах ТСНБ-2001 Московская область март 2026 года и Московская область Каталог текущих цен на материалы, 1 квартал 2026 г</t>
        </is>
      </c>
      <c r="B26" s="90" t="n"/>
      <c r="C26" s="90" t="n"/>
      <c r="D26" s="90" t="n"/>
      <c r="E26" s="90" t="n"/>
      <c r="F26" s="90" t="n"/>
      <c r="G26" s="90" t="n"/>
      <c r="H26" s="90" t="n"/>
      <c r="I26" s="90" t="n"/>
      <c r="J26" s="90" t="n"/>
      <c r="K26" s="90" t="n"/>
      <c r="L26" s="90" t="n"/>
    </row>
    <row r="27" ht="57" customHeight="1">
      <c r="A27" s="25" t="inlineStr">
        <is>
          <t>№ п/п</t>
        </is>
      </c>
      <c r="B27" s="25" t="inlineStr">
        <is>
          <t>Шифр расценки и коды ресурсов</t>
        </is>
      </c>
      <c r="C27" s="25" t="inlineStr">
        <is>
          <t>Наименование работ и затрат</t>
        </is>
      </c>
      <c r="D27" s="25" t="inlineStr">
        <is>
          <t>Ед. изм.</t>
        </is>
      </c>
      <c r="E27" s="25" t="inlineStr">
        <is>
          <t>Кол-во единиц</t>
        </is>
      </c>
      <c r="F27" s="25" t="inlineStr">
        <is>
          <t>Цена на ед. изм.</t>
        </is>
      </c>
      <c r="G27" s="25" t="inlineStr">
        <is>
          <t>Попра-вочные коэфф.</t>
        </is>
      </c>
      <c r="H27" s="25" t="inlineStr">
        <is>
          <t>Стоимость в ценах на январь 2000 года</t>
        </is>
      </c>
      <c r="I27" s="25" t="inlineStr">
        <is>
          <t>Пункт коэфф. пересчета</t>
        </is>
      </c>
      <c r="J27" s="25" t="inlineStr">
        <is>
          <t>Коэфф. пересчета</t>
        </is>
      </c>
      <c r="K27" s="25" t="inlineStr">
        <is>
          <t>Стоимость в текущих ценах</t>
        </is>
      </c>
      <c r="L27" s="25" t="inlineStr">
        <is>
          <t>ЗТР всего чел.-час</t>
        </is>
      </c>
    </row>
    <row r="28" ht="14.25" customHeight="1">
      <c r="A28" s="26" t="n">
        <v>1</v>
      </c>
      <c r="B28" s="26" t="n">
        <v>2</v>
      </c>
      <c r="C28" s="26" t="n">
        <v>3</v>
      </c>
      <c r="D28" s="26" t="n">
        <v>4</v>
      </c>
      <c r="E28" s="26" t="n">
        <v>5</v>
      </c>
      <c r="F28" s="26" t="n">
        <v>6</v>
      </c>
      <c r="G28" s="26" t="n">
        <v>7</v>
      </c>
      <c r="H28" s="26" t="n">
        <v>8</v>
      </c>
      <c r="I28" s="26" t="n">
        <v>9</v>
      </c>
      <c r="J28" s="26" t="n">
        <v>10</v>
      </c>
      <c r="K28" s="26" t="n">
        <v>11</v>
      </c>
      <c r="L28" s="27" t="n">
        <v>12</v>
      </c>
    </row>
    <row r="29"/>
    <row r="30" ht="16.5" customHeight="1">
      <c r="A30" s="1" t="inlineStr">
        <is>
          <t xml:space="preserve">Локальная смета: </t>
        </is>
      </c>
    </row>
    <row r="31"/>
    <row r="32" ht="16.5" customHeight="1">
      <c r="A32" s="1" t="inlineStr">
        <is>
          <t>Раздел: АБЧ</t>
        </is>
      </c>
    </row>
    <row r="33"/>
    <row r="34" ht="16.5" customHeight="1">
      <c r="A34" s="1" t="inlineStr">
        <is>
          <t>Подраздел: Щиты групповые силовые</t>
        </is>
      </c>
    </row>
    <row r="35" ht="28.5" customHeight="1">
      <c r="A35" s="28" t="inlineStr">
        <is>
          <t>1</t>
        </is>
      </c>
      <c r="B35" s="29" t="inlineStr">
        <is>
          <t>м11-06-001-5</t>
        </is>
      </c>
      <c r="C35" s="29" t="inlineStr">
        <is>
          <t>Щиты и пульты, масса до 350 кг</t>
        </is>
      </c>
      <c r="D35" s="30" t="inlineStr">
        <is>
          <t>1  ШТ.</t>
        </is>
      </c>
      <c r="E35" s="24" t="n">
        <v>19</v>
      </c>
      <c r="F35" s="23" t="n">
        <v>759.65</v>
      </c>
      <c r="G35" s="18" t="n"/>
      <c r="H35" s="23" t="n"/>
      <c r="I35" s="18" t="inlineStr">
        <is>
          <t>м11-06-001-5</t>
        </is>
      </c>
      <c r="J35" s="18" t="n"/>
      <c r="K35" s="23" t="n"/>
      <c r="L35" s="31" t="n"/>
    </row>
    <row r="36" ht="14.25" customHeight="1">
      <c r="A36" s="28" t="n"/>
      <c r="B36" s="29" t="n"/>
      <c r="C36" s="29" t="inlineStr">
        <is>
          <t>Зарплата</t>
        </is>
      </c>
      <c r="D36" s="30" t="n"/>
      <c r="E36" s="24" t="n"/>
      <c r="F36" s="23" t="n">
        <v>179.54</v>
      </c>
      <c r="G36" s="18" t="n"/>
      <c r="H36" s="23" t="n">
        <v>3411.26</v>
      </c>
      <c r="I36" s="18" t="n"/>
      <c r="J36" s="18" t="n">
        <v>56.04</v>
      </c>
      <c r="K36" s="23" t="n">
        <v>191167.01</v>
      </c>
      <c r="L36" s="31" t="n"/>
    </row>
    <row r="37" ht="14.25" customHeight="1">
      <c r="A37" s="28" t="n"/>
      <c r="B37" s="29" t="n"/>
      <c r="C37" s="29" t="inlineStr">
        <is>
          <t>Эксплуатация машин</t>
        </is>
      </c>
      <c r="D37" s="30" t="n"/>
      <c r="E37" s="24" t="n"/>
      <c r="F37" s="23" t="n">
        <v>93.93000000000001</v>
      </c>
      <c r="G37" s="18" t="n"/>
      <c r="H37" s="23" t="n">
        <v>1784.67</v>
      </c>
      <c r="I37" s="18" t="n"/>
      <c r="J37" s="18" t="n">
        <v>18.57</v>
      </c>
      <c r="K37" s="23" t="n">
        <v>33141.32</v>
      </c>
      <c r="L37" s="31" t="n"/>
    </row>
    <row r="38" ht="14.25" customHeight="1">
      <c r="A38" s="28" t="n"/>
      <c r="B38" s="29" t="n"/>
      <c r="C38" s="29" t="inlineStr">
        <is>
          <t>в т.ч. зарплата машинистов</t>
        </is>
      </c>
      <c r="D38" s="30" t="n"/>
      <c r="E38" s="24" t="n"/>
      <c r="F38" s="23" t="n">
        <v>3.51</v>
      </c>
      <c r="G38" s="18" t="n"/>
      <c r="H38" s="32" t="n">
        <v>66.69</v>
      </c>
      <c r="I38" s="18" t="n"/>
      <c r="J38" s="18" t="n">
        <v>56.04</v>
      </c>
      <c r="K38" s="32" t="n">
        <v>3737.31</v>
      </c>
      <c r="L38" s="31" t="n"/>
    </row>
    <row r="39" ht="14.25" customHeight="1">
      <c r="A39" s="28" t="n"/>
      <c r="B39" s="29" t="n"/>
      <c r="C39" s="29" t="inlineStr">
        <is>
          <t>Материальные ресурсы</t>
        </is>
      </c>
      <c r="D39" s="30" t="n"/>
      <c r="E39" s="24" t="n"/>
      <c r="F39" s="23" t="n">
        <v>486.18</v>
      </c>
      <c r="G39" s="18" t="n"/>
      <c r="H39" s="23" t="n">
        <v>9237.42</v>
      </c>
      <c r="I39" s="18" t="n"/>
      <c r="J39" s="18" t="n">
        <v>9.43</v>
      </c>
      <c r="K39" s="23" t="n">
        <v>87108.87</v>
      </c>
      <c r="L39" s="31" t="n"/>
    </row>
    <row r="40" ht="14.25" customHeight="1">
      <c r="A40" s="28" t="n"/>
      <c r="B40" s="29" t="n"/>
      <c r="C40" s="29" t="inlineStr">
        <is>
          <t>НР от ФОТ</t>
        </is>
      </c>
      <c r="D40" s="30" t="inlineStr">
        <is>
          <t>%</t>
        </is>
      </c>
      <c r="E40" s="24" t="n">
        <v>90</v>
      </c>
      <c r="F40" s="33" t="n"/>
      <c r="G40" s="18" t="n"/>
      <c r="H40" s="23" t="n">
        <v>3130.16</v>
      </c>
      <c r="I40" s="34" t="n"/>
      <c r="J40" s="19" t="n">
        <v>90</v>
      </c>
      <c r="K40" s="23" t="n">
        <v>175413.89</v>
      </c>
      <c r="L40" s="31" t="n"/>
    </row>
    <row r="41" ht="14.25" customHeight="1">
      <c r="A41" s="28" t="n"/>
      <c r="B41" s="29" t="n"/>
      <c r="C41" s="29" t="inlineStr">
        <is>
          <t>СП от ФОТ</t>
        </is>
      </c>
      <c r="D41" s="30" t="inlineStr">
        <is>
          <t>%</t>
        </is>
      </c>
      <c r="E41" s="24" t="n">
        <v>46</v>
      </c>
      <c r="F41" s="33" t="n"/>
      <c r="G41" s="18" t="n"/>
      <c r="H41" s="23" t="n">
        <v>1599.86</v>
      </c>
      <c r="I41" s="34" t="n"/>
      <c r="J41" s="19" t="n">
        <v>46</v>
      </c>
      <c r="K41" s="23" t="n">
        <v>89655.99000000001</v>
      </c>
      <c r="L41" s="31" t="n"/>
    </row>
    <row r="42" ht="14.25" customHeight="1">
      <c r="A42" s="35" t="n"/>
      <c r="B42" s="36" t="n"/>
      <c r="C42" s="36" t="inlineStr">
        <is>
          <t>Затраты труда</t>
        </is>
      </c>
      <c r="D42" s="37" t="inlineStr">
        <is>
          <t>чел-ч</t>
        </is>
      </c>
      <c r="E42" s="38" t="n">
        <v>19.1</v>
      </c>
      <c r="F42" s="39" t="n"/>
      <c r="G42" s="40" t="n"/>
      <c r="H42" s="39" t="n"/>
      <c r="I42" s="40" t="n"/>
      <c r="J42" s="40" t="n"/>
      <c r="K42" s="39" t="n"/>
      <c r="L42" s="41" t="n">
        <v>362.9</v>
      </c>
    </row>
    <row r="43" ht="15" customHeight="1">
      <c r="G43" s="81" t="n">
        <v>19163.37</v>
      </c>
      <c r="J43" s="81" t="n">
        <v>576487.08</v>
      </c>
      <c r="L43" s="42" t="n">
        <v>362.9</v>
      </c>
    </row>
    <row r="44"/>
    <row r="45" ht="15" customHeight="1">
      <c r="A45" s="82" t="inlineStr">
        <is>
          <t>Итого по подразделу: Щиты групповые силовые</t>
        </is>
      </c>
      <c r="G45" s="81" t="n">
        <v>19163.37</v>
      </c>
      <c r="I45" s="43" t="n"/>
      <c r="J45" s="81" t="n">
        <v>576487.08</v>
      </c>
      <c r="L45" s="42" t="n">
        <v>362.9</v>
      </c>
    </row>
    <row r="46"/>
    <row r="47"/>
    <row r="48"/>
    <row r="49" ht="16.5" customHeight="1">
      <c r="A49" s="1" t="inlineStr">
        <is>
          <t>Подраздел: Оборудование</t>
        </is>
      </c>
    </row>
    <row r="50" ht="28.5" customHeight="1">
      <c r="A50" s="35" t="inlineStr">
        <is>
          <t>2</t>
        </is>
      </c>
      <c r="B50" s="36" t="inlineStr">
        <is>
          <t>Прайс-лист</t>
        </is>
      </c>
      <c r="C50" s="36" t="inlineStr">
        <is>
          <t>Щит ЩС1
39 816,39 = [48 000 / 1,22] +  1,2% Заг.скл</t>
        </is>
      </c>
      <c r="D50" s="37" t="inlineStr">
        <is>
          <t>КОМП</t>
        </is>
      </c>
      <c r="E50" s="38" t="n">
        <v>1</v>
      </c>
      <c r="F50" s="39" t="n">
        <v>39344.26</v>
      </c>
      <c r="G50" s="40" t="n"/>
      <c r="H50" s="39" t="n">
        <v>39344.26</v>
      </c>
      <c r="I50" s="40" t="n"/>
      <c r="J50" s="40" t="n">
        <v>6.44</v>
      </c>
      <c r="K50" s="39" t="n">
        <v>39816.39</v>
      </c>
      <c r="L50" s="44" t="n"/>
    </row>
    <row r="51" ht="15" customHeight="1">
      <c r="G51" s="81" t="n">
        <v>39344.26</v>
      </c>
      <c r="J51" s="81" t="n">
        <v>39816.39</v>
      </c>
      <c r="L51" s="42" t="n">
        <v>0</v>
      </c>
    </row>
    <row r="52" ht="28.5" customHeight="1">
      <c r="A52" s="35" t="inlineStr">
        <is>
          <t>3</t>
        </is>
      </c>
      <c r="B52" s="36" t="inlineStr">
        <is>
          <t>Прайс-лист</t>
        </is>
      </c>
      <c r="C52" s="36" t="inlineStr">
        <is>
          <t>Щит ЩС2, ЩС3
39 816,39 = [48 000 / 1,22] +  1,2% Заг.скл</t>
        </is>
      </c>
      <c r="D52" s="37" t="inlineStr">
        <is>
          <t>КОМП</t>
        </is>
      </c>
      <c r="E52" s="38" t="n">
        <v>2</v>
      </c>
      <c r="F52" s="39" t="n">
        <v>39344.26</v>
      </c>
      <c r="G52" s="40" t="n"/>
      <c r="H52" s="39" t="n">
        <v>78688.52</v>
      </c>
      <c r="I52" s="40" t="n"/>
      <c r="J52" s="40" t="n">
        <v>6.44</v>
      </c>
      <c r="K52" s="39" t="n">
        <v>79632.78</v>
      </c>
      <c r="L52" s="44" t="n"/>
    </row>
    <row r="53" ht="15" customHeight="1">
      <c r="G53" s="81" t="n">
        <v>78688.52</v>
      </c>
      <c r="J53" s="81" t="n">
        <v>79632.78</v>
      </c>
      <c r="L53" s="42" t="n">
        <v>0</v>
      </c>
    </row>
    <row r="54" ht="28.5" customHeight="1">
      <c r="A54" s="35" t="inlineStr">
        <is>
          <t>4</t>
        </is>
      </c>
      <c r="B54" s="36" t="inlineStr">
        <is>
          <t>Прайс-лист</t>
        </is>
      </c>
      <c r="C54" s="36" t="inlineStr">
        <is>
          <t>Щит ЩС4
39 816,39 = [48 000 / 1,22] +  1,2% Заг.скл</t>
        </is>
      </c>
      <c r="D54" s="37" t="inlineStr">
        <is>
          <t>КОМП</t>
        </is>
      </c>
      <c r="E54" s="38" t="n">
        <v>1</v>
      </c>
      <c r="F54" s="39" t="n">
        <v>39344.26</v>
      </c>
      <c r="G54" s="40" t="n"/>
      <c r="H54" s="39" t="n">
        <v>39344.26</v>
      </c>
      <c r="I54" s="40" t="n"/>
      <c r="J54" s="40" t="n">
        <v>6.44</v>
      </c>
      <c r="K54" s="39" t="n">
        <v>39816.39</v>
      </c>
      <c r="L54" s="44" t="n"/>
    </row>
    <row r="55" ht="15" customHeight="1">
      <c r="G55" s="81" t="n">
        <v>39344.26</v>
      </c>
      <c r="J55" s="81" t="n">
        <v>39816.39</v>
      </c>
      <c r="L55" s="42" t="n">
        <v>0</v>
      </c>
    </row>
    <row r="56" ht="28.5" customHeight="1">
      <c r="A56" s="35" t="inlineStr">
        <is>
          <t>5</t>
        </is>
      </c>
      <c r="B56" s="36" t="inlineStr">
        <is>
          <t>Прайс-лист</t>
        </is>
      </c>
      <c r="C56" s="36" t="inlineStr">
        <is>
          <t>Щит ЩС5
39 816,39 = [48 000 / 1,22] +  1,2% Заг.скл</t>
        </is>
      </c>
      <c r="D56" s="37" t="inlineStr">
        <is>
          <t>КОМП</t>
        </is>
      </c>
      <c r="E56" s="38" t="n">
        <v>1</v>
      </c>
      <c r="F56" s="39" t="n">
        <v>39344.26</v>
      </c>
      <c r="G56" s="40" t="n"/>
      <c r="H56" s="39" t="n">
        <v>39344.26</v>
      </c>
      <c r="I56" s="40" t="n"/>
      <c r="J56" s="40" t="n">
        <v>6.44</v>
      </c>
      <c r="K56" s="39" t="n">
        <v>39816.39</v>
      </c>
      <c r="L56" s="44" t="n"/>
    </row>
    <row r="57" ht="15" customHeight="1">
      <c r="G57" s="81" t="n">
        <v>39344.26</v>
      </c>
      <c r="J57" s="81" t="n">
        <v>39816.39</v>
      </c>
      <c r="L57" s="42" t="n">
        <v>0</v>
      </c>
    </row>
    <row r="58" ht="28.5" customHeight="1">
      <c r="A58" s="35" t="inlineStr">
        <is>
          <t>6</t>
        </is>
      </c>
      <c r="B58" s="36" t="inlineStr">
        <is>
          <t>Прайс-лист</t>
        </is>
      </c>
      <c r="C58" s="36" t="inlineStr">
        <is>
          <t>Щит ЩК1
29 032,78 = [35 000 / 1,22] +  1,2% Заг.скл</t>
        </is>
      </c>
      <c r="D58" s="37" t="inlineStr">
        <is>
          <t>КОМП</t>
        </is>
      </c>
      <c r="E58" s="38" t="n">
        <v>1</v>
      </c>
      <c r="F58" s="39" t="n">
        <v>28688.52</v>
      </c>
      <c r="G58" s="40" t="n"/>
      <c r="H58" s="39" t="n">
        <v>28688.52</v>
      </c>
      <c r="I58" s="40" t="n"/>
      <c r="J58" s="40" t="n">
        <v>6.44</v>
      </c>
      <c r="K58" s="39" t="n">
        <v>29032.78</v>
      </c>
      <c r="L58" s="44" t="n"/>
    </row>
    <row r="59" ht="15" customHeight="1">
      <c r="G59" s="81" t="n">
        <v>28688.52</v>
      </c>
      <c r="J59" s="81" t="n">
        <v>29032.78</v>
      </c>
      <c r="L59" s="42" t="n">
        <v>0</v>
      </c>
    </row>
    <row r="60" ht="28.5" customHeight="1">
      <c r="A60" s="35" t="inlineStr">
        <is>
          <t>7</t>
        </is>
      </c>
      <c r="B60" s="36" t="inlineStr">
        <is>
          <t>Прайс-лист</t>
        </is>
      </c>
      <c r="C60" s="36" t="inlineStr">
        <is>
          <t>Щит ЩК2
29 032,78 = [35 000 / 1,22] +  1,2% Заг.скл</t>
        </is>
      </c>
      <c r="D60" s="37" t="inlineStr">
        <is>
          <t>КОМП</t>
        </is>
      </c>
      <c r="E60" s="38" t="n">
        <v>1</v>
      </c>
      <c r="F60" s="39" t="n">
        <v>28688.52</v>
      </c>
      <c r="G60" s="40" t="n"/>
      <c r="H60" s="39" t="n">
        <v>28688.52</v>
      </c>
      <c r="I60" s="40" t="n"/>
      <c r="J60" s="40" t="n">
        <v>6.44</v>
      </c>
      <c r="K60" s="39" t="n">
        <v>29032.78</v>
      </c>
      <c r="L60" s="44" t="n"/>
    </row>
    <row r="61" ht="15" customHeight="1">
      <c r="G61" s="81" t="n">
        <v>28688.52</v>
      </c>
      <c r="J61" s="81" t="n">
        <v>29032.78</v>
      </c>
      <c r="L61" s="42" t="n">
        <v>0</v>
      </c>
    </row>
    <row r="62" ht="28.5" customHeight="1">
      <c r="A62" s="35" t="inlineStr">
        <is>
          <t>8</t>
        </is>
      </c>
      <c r="B62" s="36" t="inlineStr">
        <is>
          <t>Прайс-лист</t>
        </is>
      </c>
      <c r="C62" s="36" t="inlineStr">
        <is>
          <t>Щит ЩК3
29 032,78 = [35 000 / 1,22] +  1,2% Заг.скл</t>
        </is>
      </c>
      <c r="D62" s="37" t="inlineStr">
        <is>
          <t>КОМП</t>
        </is>
      </c>
      <c r="E62" s="38" t="n">
        <v>1</v>
      </c>
      <c r="F62" s="39" t="n">
        <v>28688.52</v>
      </c>
      <c r="G62" s="40" t="n"/>
      <c r="H62" s="39" t="n">
        <v>28688.52</v>
      </c>
      <c r="I62" s="40" t="n"/>
      <c r="J62" s="40" t="n">
        <v>6.44</v>
      </c>
      <c r="K62" s="39" t="n">
        <v>29032.78</v>
      </c>
      <c r="L62" s="44" t="n"/>
    </row>
    <row r="63" ht="15" customHeight="1">
      <c r="G63" s="81" t="n">
        <v>28688.52</v>
      </c>
      <c r="J63" s="81" t="n">
        <v>29032.78</v>
      </c>
      <c r="L63" s="42" t="n">
        <v>0</v>
      </c>
    </row>
    <row r="64" ht="28.5" customHeight="1">
      <c r="A64" s="35" t="inlineStr">
        <is>
          <t>9</t>
        </is>
      </c>
      <c r="B64" s="36" t="inlineStr">
        <is>
          <t>Прайс-лист</t>
        </is>
      </c>
      <c r="C64" s="36" t="inlineStr">
        <is>
          <t>Щит ЩК4
48 111,47 = [58 000 / 1,22] +  1,2% Заг.скл</t>
        </is>
      </c>
      <c r="D64" s="37" t="inlineStr">
        <is>
          <t>КОМП</t>
        </is>
      </c>
      <c r="E64" s="38" t="n">
        <v>1</v>
      </c>
      <c r="F64" s="39" t="n">
        <v>47540.98</v>
      </c>
      <c r="G64" s="40" t="n"/>
      <c r="H64" s="39" t="n">
        <v>47540.98</v>
      </c>
      <c r="I64" s="40" t="n"/>
      <c r="J64" s="40" t="n">
        <v>6.44</v>
      </c>
      <c r="K64" s="39" t="n">
        <v>48111.47</v>
      </c>
      <c r="L64" s="44" t="n"/>
    </row>
    <row r="65" ht="15" customHeight="1">
      <c r="G65" s="81" t="n">
        <v>47540.98</v>
      </c>
      <c r="J65" s="81" t="n">
        <v>48111.47</v>
      </c>
      <c r="L65" s="42" t="n">
        <v>0</v>
      </c>
    </row>
    <row r="66" ht="28.5" customHeight="1">
      <c r="A66" s="35" t="inlineStr">
        <is>
          <t>10</t>
        </is>
      </c>
      <c r="B66" s="36" t="inlineStr">
        <is>
          <t>Прайс-лист</t>
        </is>
      </c>
      <c r="C66" s="36" t="inlineStr">
        <is>
          <t>Щит ЩЛ
52 259,01 = [63 000 / 1,22] +  1,2% Заг.скл</t>
        </is>
      </c>
      <c r="D66" s="37" t="inlineStr">
        <is>
          <t>КОМП</t>
        </is>
      </c>
      <c r="E66" s="38" t="n">
        <v>1</v>
      </c>
      <c r="F66" s="39" t="n">
        <v>51639.34</v>
      </c>
      <c r="G66" s="40" t="n"/>
      <c r="H66" s="39" t="n">
        <v>51639.34</v>
      </c>
      <c r="I66" s="40" t="n"/>
      <c r="J66" s="40" t="n">
        <v>6.44</v>
      </c>
      <c r="K66" s="39" t="n">
        <v>52259.01</v>
      </c>
      <c r="L66" s="44" t="n"/>
    </row>
    <row r="67" ht="15" customHeight="1">
      <c r="G67" s="81" t="n">
        <v>51639.34</v>
      </c>
      <c r="J67" s="81" t="n">
        <v>52259.01</v>
      </c>
      <c r="L67" s="42" t="n">
        <v>0</v>
      </c>
    </row>
    <row r="68" ht="28.5" customHeight="1">
      <c r="A68" s="35" t="inlineStr">
        <is>
          <t>11</t>
        </is>
      </c>
      <c r="B68" s="36" t="inlineStr">
        <is>
          <t>Прайс-лист</t>
        </is>
      </c>
      <c r="C68" s="36" t="inlineStr">
        <is>
          <t>Щит ЩВ1
45 622,95 = [55 000 / 1,22] +  1,2% Заг.скл</t>
        </is>
      </c>
      <c r="D68" s="37" t="inlineStr">
        <is>
          <t>КОМП</t>
        </is>
      </c>
      <c r="E68" s="38" t="n">
        <v>1</v>
      </c>
      <c r="F68" s="39" t="n">
        <v>45081.97</v>
      </c>
      <c r="G68" s="40" t="n"/>
      <c r="H68" s="39" t="n">
        <v>45081.97</v>
      </c>
      <c r="I68" s="40" t="n"/>
      <c r="J68" s="40" t="n">
        <v>6.44</v>
      </c>
      <c r="K68" s="39" t="n">
        <v>45622.95</v>
      </c>
      <c r="L68" s="44" t="n"/>
    </row>
    <row r="69" ht="15" customHeight="1">
      <c r="G69" s="81" t="n">
        <v>45081.97</v>
      </c>
      <c r="J69" s="81" t="n">
        <v>45622.95</v>
      </c>
      <c r="L69" s="42" t="n">
        <v>0</v>
      </c>
    </row>
    <row r="70" ht="28.5" customHeight="1">
      <c r="A70" s="35" t="inlineStr">
        <is>
          <t>12</t>
        </is>
      </c>
      <c r="B70" s="36" t="inlineStr">
        <is>
          <t>Прайс-лист</t>
        </is>
      </c>
      <c r="C70" s="36" t="inlineStr">
        <is>
          <t>Щит ЩВ2
45 622,95 = [55 000 / 1,22] +  1,2% Заг.скл</t>
        </is>
      </c>
      <c r="D70" s="37" t="inlineStr">
        <is>
          <t>КОМП</t>
        </is>
      </c>
      <c r="E70" s="38" t="n">
        <v>1</v>
      </c>
      <c r="F70" s="39" t="n">
        <v>45081.97</v>
      </c>
      <c r="G70" s="40" t="n"/>
      <c r="H70" s="39" t="n">
        <v>45081.97</v>
      </c>
      <c r="I70" s="40" t="n"/>
      <c r="J70" s="40" t="n">
        <v>6.44</v>
      </c>
      <c r="K70" s="39" t="n">
        <v>45622.95</v>
      </c>
      <c r="L70" s="44" t="n"/>
    </row>
    <row r="71" ht="15" customHeight="1">
      <c r="G71" s="81" t="n">
        <v>45081.97</v>
      </c>
      <c r="J71" s="81" t="n">
        <v>45622.95</v>
      </c>
      <c r="L71" s="42" t="n">
        <v>0</v>
      </c>
    </row>
    <row r="72" ht="28.5" customHeight="1">
      <c r="A72" s="35" t="inlineStr">
        <is>
          <t>13</t>
        </is>
      </c>
      <c r="B72" s="36" t="inlineStr">
        <is>
          <t>Прайс-лист</t>
        </is>
      </c>
      <c r="C72" s="36" t="inlineStr">
        <is>
          <t>Щит ЩВ3
45 622,95 = [55 000 / 1,22] +  1,2% Заг.скл</t>
        </is>
      </c>
      <c r="D72" s="37" t="inlineStr">
        <is>
          <t>КОМП</t>
        </is>
      </c>
      <c r="E72" s="38" t="n">
        <v>1</v>
      </c>
      <c r="F72" s="39" t="n">
        <v>45081.97</v>
      </c>
      <c r="G72" s="40" t="n"/>
      <c r="H72" s="39" t="n">
        <v>45081.97</v>
      </c>
      <c r="I72" s="40" t="n"/>
      <c r="J72" s="40" t="n">
        <v>6.44</v>
      </c>
      <c r="K72" s="39" t="n">
        <v>45622.95</v>
      </c>
      <c r="L72" s="44" t="n"/>
    </row>
    <row r="73" ht="15" customHeight="1">
      <c r="G73" s="81" t="n">
        <v>45081.97</v>
      </c>
      <c r="J73" s="81" t="n">
        <v>45622.95</v>
      </c>
      <c r="L73" s="42" t="n">
        <v>0</v>
      </c>
    </row>
    <row r="74" ht="28.5" customHeight="1">
      <c r="A74" s="35" t="inlineStr">
        <is>
          <t>14</t>
        </is>
      </c>
      <c r="B74" s="36" t="inlineStr">
        <is>
          <t>Прайс-лист</t>
        </is>
      </c>
      <c r="C74" s="36" t="inlineStr">
        <is>
          <t>Щит ЩВ4
45 622,95 = [55 000 / 1,22] +  1,2% Заг.скл</t>
        </is>
      </c>
      <c r="D74" s="37" t="inlineStr">
        <is>
          <t>КОМП</t>
        </is>
      </c>
      <c r="E74" s="38" t="n">
        <v>1</v>
      </c>
      <c r="F74" s="39" t="n">
        <v>45081.97</v>
      </c>
      <c r="G74" s="40" t="n"/>
      <c r="H74" s="39" t="n">
        <v>45081.97</v>
      </c>
      <c r="I74" s="40" t="n"/>
      <c r="J74" s="40" t="n">
        <v>6.44</v>
      </c>
      <c r="K74" s="39" t="n">
        <v>45622.95</v>
      </c>
      <c r="L74" s="44" t="n"/>
    </row>
    <row r="75" ht="15" customHeight="1">
      <c r="G75" s="81" t="n">
        <v>45081.97</v>
      </c>
      <c r="J75" s="81" t="n">
        <v>45622.95</v>
      </c>
      <c r="L75" s="42" t="n">
        <v>0</v>
      </c>
    </row>
    <row r="76" ht="28.5" customHeight="1">
      <c r="A76" s="35" t="inlineStr">
        <is>
          <t>15</t>
        </is>
      </c>
      <c r="B76" s="36" t="inlineStr">
        <is>
          <t>Прайс-лист</t>
        </is>
      </c>
      <c r="C76" s="36" t="inlineStr">
        <is>
          <t>Щит ЩВ5
45 622,95 = [55 000 / 1,22] +  1,2% Заг.скл</t>
        </is>
      </c>
      <c r="D76" s="37" t="inlineStr">
        <is>
          <t>КОМП</t>
        </is>
      </c>
      <c r="E76" s="38" t="n">
        <v>1</v>
      </c>
      <c r="F76" s="39" t="n">
        <v>45081.97</v>
      </c>
      <c r="G76" s="40" t="n"/>
      <c r="H76" s="39" t="n">
        <v>45081.97</v>
      </c>
      <c r="I76" s="40" t="n"/>
      <c r="J76" s="40" t="n">
        <v>6.44</v>
      </c>
      <c r="K76" s="39" t="n">
        <v>45622.95</v>
      </c>
      <c r="L76" s="44" t="n"/>
    </row>
    <row r="77" ht="15" customHeight="1">
      <c r="G77" s="81" t="n">
        <v>45081.97</v>
      </c>
      <c r="J77" s="81" t="n">
        <v>45622.95</v>
      </c>
      <c r="L77" s="42" t="n">
        <v>0</v>
      </c>
    </row>
    <row r="78" ht="28.5" customHeight="1">
      <c r="A78" s="35" t="inlineStr">
        <is>
          <t>16</t>
        </is>
      </c>
      <c r="B78" s="36" t="inlineStr">
        <is>
          <t>Прайс-лист</t>
        </is>
      </c>
      <c r="C78" s="36" t="inlineStr">
        <is>
          <t>Щит ЩВ6
45 622,95 = [55 000 / 1,22] +  1,2% Заг.скл</t>
        </is>
      </c>
      <c r="D78" s="37" t="inlineStr">
        <is>
          <t>КОМП</t>
        </is>
      </c>
      <c r="E78" s="38" t="n">
        <v>1</v>
      </c>
      <c r="F78" s="39" t="n">
        <v>45081.97</v>
      </c>
      <c r="G78" s="40" t="n"/>
      <c r="H78" s="39" t="n">
        <v>45081.97</v>
      </c>
      <c r="I78" s="40" t="n"/>
      <c r="J78" s="40" t="n">
        <v>6.44</v>
      </c>
      <c r="K78" s="39" t="n">
        <v>45622.95</v>
      </c>
      <c r="L78" s="44" t="n"/>
    </row>
    <row r="79" ht="15" customHeight="1">
      <c r="G79" s="81" t="n">
        <v>45081.97</v>
      </c>
      <c r="J79" s="81" t="n">
        <v>45622.95</v>
      </c>
      <c r="L79" s="42" t="n">
        <v>0</v>
      </c>
    </row>
    <row r="80" ht="28.5" customHeight="1">
      <c r="A80" s="35" t="inlineStr">
        <is>
          <t>17</t>
        </is>
      </c>
      <c r="B80" s="36" t="inlineStr">
        <is>
          <t>Прайс-лист</t>
        </is>
      </c>
      <c r="C80" s="36" t="inlineStr">
        <is>
          <t>Щит ЩБ1
98 711,47 = [119 000 / 1,22] +  1,2% Заг.скл</t>
        </is>
      </c>
      <c r="D80" s="37" t="inlineStr">
        <is>
          <t>КОМП</t>
        </is>
      </c>
      <c r="E80" s="38" t="n">
        <v>1</v>
      </c>
      <c r="F80" s="39" t="n">
        <v>97540.98</v>
      </c>
      <c r="G80" s="40" t="n"/>
      <c r="H80" s="39" t="n">
        <v>97540.98</v>
      </c>
      <c r="I80" s="40" t="n"/>
      <c r="J80" s="40" t="n">
        <v>6.44</v>
      </c>
      <c r="K80" s="39" t="n">
        <v>98711.47</v>
      </c>
      <c r="L80" s="44" t="n"/>
    </row>
    <row r="81" ht="15" customHeight="1">
      <c r="G81" s="81" t="n">
        <v>97540.98</v>
      </c>
      <c r="J81" s="81" t="n">
        <v>98711.47</v>
      </c>
      <c r="L81" s="42" t="n">
        <v>0</v>
      </c>
    </row>
    <row r="82" ht="39.75" customHeight="1">
      <c r="A82" s="35" t="inlineStr">
        <is>
          <t>18</t>
        </is>
      </c>
      <c r="B82" s="36" t="inlineStr">
        <is>
          <t>Прайс-лист</t>
        </is>
      </c>
      <c r="C82" s="36" t="inlineStr">
        <is>
          <t>Щит ГРЩ-1
583 144,26 = [703 000 / 1,22] +  1,2% Заг.скл</t>
        </is>
      </c>
      <c r="D82" s="37" t="inlineStr">
        <is>
          <t>КОМП</t>
        </is>
      </c>
      <c r="E82" s="38" t="n">
        <v>1</v>
      </c>
      <c r="F82" s="39" t="n">
        <v>576229.51</v>
      </c>
      <c r="G82" s="40" t="n"/>
      <c r="H82" s="39" t="n">
        <v>576229.51</v>
      </c>
      <c r="I82" s="40" t="n"/>
      <c r="J82" s="40" t="n">
        <v>6.44</v>
      </c>
      <c r="K82" s="39" t="n">
        <v>583144.26</v>
      </c>
      <c r="L82" s="44" t="n"/>
    </row>
    <row r="83" ht="15" customHeight="1">
      <c r="G83" s="81" t="n">
        <v>576229.51</v>
      </c>
      <c r="J83" s="81" t="n">
        <v>583144.26</v>
      </c>
      <c r="L83" s="42" t="n">
        <v>0</v>
      </c>
    </row>
    <row r="84" ht="28.5" customHeight="1">
      <c r="A84" s="35" t="inlineStr">
        <is>
          <t>19</t>
        </is>
      </c>
      <c r="B84" s="36" t="inlineStr">
        <is>
          <t>Прайс-лист</t>
        </is>
      </c>
      <c r="C84" s="36" t="inlineStr">
        <is>
          <t>Щит ПЭСПЗ-1
48 940,99 = [59 000 / 1,22] +  1,2% Заг.скл</t>
        </is>
      </c>
      <c r="D84" s="37" t="inlineStr">
        <is>
          <t>КОМП</t>
        </is>
      </c>
      <c r="E84" s="38" t="n">
        <v>1</v>
      </c>
      <c r="F84" s="39" t="n">
        <v>48360.66</v>
      </c>
      <c r="G84" s="40" t="n"/>
      <c r="H84" s="39" t="n">
        <v>48360.66</v>
      </c>
      <c r="I84" s="40" t="n"/>
      <c r="J84" s="40" t="n">
        <v>6.44</v>
      </c>
      <c r="K84" s="39" t="n">
        <v>48940.99</v>
      </c>
      <c r="L84" s="44" t="n"/>
    </row>
    <row r="85" ht="15" customHeight="1">
      <c r="G85" s="81" t="n">
        <v>48360.66</v>
      </c>
      <c r="J85" s="81" t="n">
        <v>48940.99</v>
      </c>
      <c r="L85" s="42" t="n">
        <v>0</v>
      </c>
    </row>
    <row r="86"/>
    <row r="87" ht="15" customHeight="1">
      <c r="A87" s="82" t="inlineStr">
        <is>
          <t>Итого по подразделу: Оборудование</t>
        </is>
      </c>
      <c r="G87" s="81" t="n">
        <v>1374590.15</v>
      </c>
      <c r="I87" s="43" t="n"/>
      <c r="J87" s="81" t="n">
        <v>1391085.19</v>
      </c>
      <c r="L87" s="42" t="n">
        <v>0</v>
      </c>
    </row>
    <row r="88"/>
    <row r="89"/>
    <row r="90"/>
    <row r="91" ht="16.5" customHeight="1">
      <c r="A91" s="1" t="inlineStr">
        <is>
          <t>Подраздел: Кабельные изделия</t>
        </is>
      </c>
    </row>
    <row r="92" ht="57" customHeight="1">
      <c r="A92" s="28" t="inlineStr">
        <is>
          <t>20</t>
        </is>
      </c>
      <c r="B92" s="29" t="inlineStr">
        <is>
          <t>м08-02-409-9</t>
        </is>
      </c>
      <c r="C92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92" s="30" t="inlineStr">
        <is>
          <t>100 м</t>
        </is>
      </c>
      <c r="E92" s="24" t="n">
        <v>63.9</v>
      </c>
      <c r="F92" s="23" t="n">
        <v>154.58</v>
      </c>
      <c r="G92" s="18" t="n"/>
      <c r="H92" s="23" t="n"/>
      <c r="I92" s="18" t="inlineStr">
        <is>
          <t>м08-02-409-9</t>
        </is>
      </c>
      <c r="J92" s="18" t="n"/>
      <c r="K92" s="23" t="n"/>
      <c r="L92" s="31" t="n"/>
    </row>
    <row r="93">
      <c r="C93" s="45" t="inlineStr">
        <is>
          <t>Объем: 63,9=6390/100</t>
        </is>
      </c>
    </row>
    <row r="94" ht="14.25" customHeight="1">
      <c r="A94" s="28" t="n"/>
      <c r="B94" s="29" t="n"/>
      <c r="C94" s="29" t="inlineStr">
        <is>
          <t>Зарплата</t>
        </is>
      </c>
      <c r="D94" s="30" t="n"/>
      <c r="E94" s="24" t="n"/>
      <c r="F94" s="23" t="n">
        <v>139.54</v>
      </c>
      <c r="G94" s="18" t="n"/>
      <c r="H94" s="23" t="n">
        <v>8916.610000000001</v>
      </c>
      <c r="I94" s="18" t="n"/>
      <c r="J94" s="18" t="n">
        <v>56.04</v>
      </c>
      <c r="K94" s="23" t="n">
        <v>499686.6</v>
      </c>
      <c r="L94" s="31" t="n"/>
    </row>
    <row r="95" ht="14.25" customHeight="1">
      <c r="A95" s="28" t="n"/>
      <c r="B95" s="29" t="n"/>
      <c r="C95" s="29" t="inlineStr">
        <is>
          <t>Материальные ресурсы</t>
        </is>
      </c>
      <c r="D95" s="30" t="n"/>
      <c r="E95" s="24" t="n"/>
      <c r="F95" s="23" t="n">
        <v>15.04</v>
      </c>
      <c r="G95" s="18" t="n"/>
      <c r="H95" s="23" t="n">
        <v>961.0599999999999</v>
      </c>
      <c r="I95" s="18" t="n"/>
      <c r="J95" s="18" t="n">
        <v>16.92</v>
      </c>
      <c r="K95" s="23" t="n">
        <v>16261.07</v>
      </c>
      <c r="L95" s="31" t="n"/>
    </row>
    <row r="96" ht="14.25" customHeight="1">
      <c r="A96" s="28" t="n"/>
      <c r="B96" s="29" t="n"/>
      <c r="C96" s="29" t="inlineStr">
        <is>
          <t>НР от ФОТ</t>
        </is>
      </c>
      <c r="D96" s="30" t="inlineStr">
        <is>
          <t>%</t>
        </is>
      </c>
      <c r="E96" s="24" t="n">
        <v>97</v>
      </c>
      <c r="F96" s="33" t="n"/>
      <c r="G96" s="18" t="n"/>
      <c r="H96" s="23" t="n">
        <v>8649.110000000001</v>
      </c>
      <c r="I96" s="34" t="n"/>
      <c r="J96" s="19" t="n">
        <v>97</v>
      </c>
      <c r="K96" s="23" t="n">
        <v>484696</v>
      </c>
      <c r="L96" s="31" t="n"/>
    </row>
    <row r="97" ht="14.25" customHeight="1">
      <c r="A97" s="28" t="n"/>
      <c r="B97" s="29" t="n"/>
      <c r="C97" s="29" t="inlineStr">
        <is>
          <t>СП от ФОТ</t>
        </is>
      </c>
      <c r="D97" s="30" t="inlineStr">
        <is>
          <t>%</t>
        </is>
      </c>
      <c r="E97" s="24" t="n">
        <v>51</v>
      </c>
      <c r="F97" s="33" t="n"/>
      <c r="G97" s="18" t="n"/>
      <c r="H97" s="23" t="n">
        <v>4547.47</v>
      </c>
      <c r="I97" s="34" t="n"/>
      <c r="J97" s="19" t="n">
        <v>51</v>
      </c>
      <c r="K97" s="23" t="n">
        <v>254840.17</v>
      </c>
      <c r="L97" s="31" t="n"/>
    </row>
    <row r="98" ht="14.25" customHeight="1">
      <c r="A98" s="35" t="n"/>
      <c r="B98" s="36" t="n"/>
      <c r="C98" s="36" t="inlineStr">
        <is>
          <t>Затраты труда</t>
        </is>
      </c>
      <c r="D98" s="37" t="inlineStr">
        <is>
          <t>чел-ч</t>
        </is>
      </c>
      <c r="E98" s="38" t="n">
        <v>15.2</v>
      </c>
      <c r="F98" s="39" t="n"/>
      <c r="G98" s="40" t="n"/>
      <c r="H98" s="39" t="n"/>
      <c r="I98" s="40" t="n"/>
      <c r="J98" s="40" t="n"/>
      <c r="K98" s="39" t="n"/>
      <c r="L98" s="41" t="n">
        <v>971.28</v>
      </c>
    </row>
    <row r="99" ht="15" customHeight="1">
      <c r="G99" s="81" t="n">
        <v>23074.25</v>
      </c>
      <c r="J99" s="81" t="n">
        <v>1255483.84</v>
      </c>
      <c r="L99" s="42" t="n">
        <v>971.28</v>
      </c>
    </row>
    <row r="100" ht="71.25" customHeight="1">
      <c r="A100" s="28" t="inlineStr">
        <is>
          <t>21</t>
        </is>
      </c>
      <c r="B100" s="29" t="inlineStr">
        <is>
          <t>м08-02-412-3</t>
        </is>
      </c>
      <c r="C100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00" s="30" t="inlineStr">
        <is>
          <t>100 м</t>
        </is>
      </c>
      <c r="E100" s="24" t="n">
        <v>63.9</v>
      </c>
      <c r="F100" s="23" t="n">
        <v>88.7</v>
      </c>
      <c r="G100" s="18" t="n"/>
      <c r="H100" s="23" t="n"/>
      <c r="I100" s="18" t="inlineStr">
        <is>
          <t>м08-02-412-3</t>
        </is>
      </c>
      <c r="J100" s="18" t="n"/>
      <c r="K100" s="23" t="n"/>
      <c r="L100" s="31" t="n"/>
    </row>
    <row r="101">
      <c r="C101" s="45" t="inlineStr">
        <is>
          <t>Объем: 63,9=(6390)/100</t>
        </is>
      </c>
    </row>
    <row r="102" ht="14.25" customHeight="1">
      <c r="A102" s="28" t="n"/>
      <c r="B102" s="29" t="n"/>
      <c r="C102" s="29" t="inlineStr">
        <is>
          <t>Зарплата</t>
        </is>
      </c>
      <c r="D102" s="30" t="n"/>
      <c r="E102" s="24" t="n"/>
      <c r="F102" s="23" t="n">
        <v>59.13</v>
      </c>
      <c r="G102" s="18" t="n"/>
      <c r="H102" s="23" t="n">
        <v>3778.41</v>
      </c>
      <c r="I102" s="18" t="n"/>
      <c r="J102" s="18" t="n">
        <v>56.04</v>
      </c>
      <c r="K102" s="23" t="n">
        <v>211741.93</v>
      </c>
      <c r="L102" s="31" t="n"/>
    </row>
    <row r="103" ht="14.25" customHeight="1">
      <c r="A103" s="28" t="n"/>
      <c r="B103" s="29" t="n"/>
      <c r="C103" s="29" t="inlineStr">
        <is>
          <t>Эксплуатация машин</t>
        </is>
      </c>
      <c r="D103" s="30" t="n"/>
      <c r="E103" s="24" t="n"/>
      <c r="F103" s="23" t="n">
        <v>6.65</v>
      </c>
      <c r="G103" s="18" t="n"/>
      <c r="H103" s="23" t="n">
        <v>424.94</v>
      </c>
      <c r="I103" s="18" t="n"/>
      <c r="J103" s="18" t="n">
        <v>17.46</v>
      </c>
      <c r="K103" s="23" t="n">
        <v>7419.37</v>
      </c>
      <c r="L103" s="31" t="n"/>
    </row>
    <row r="104" ht="14.25" customHeight="1">
      <c r="A104" s="28" t="n"/>
      <c r="B104" s="29" t="n"/>
      <c r="C104" s="29" t="inlineStr">
        <is>
          <t>в т.ч. зарплата машинистов</t>
        </is>
      </c>
      <c r="D104" s="30" t="n"/>
      <c r="E104" s="24" t="n"/>
      <c r="F104" s="23" t="n">
        <v>0.41</v>
      </c>
      <c r="G104" s="18" t="n"/>
      <c r="H104" s="32" t="n">
        <v>26.2</v>
      </c>
      <c r="I104" s="18" t="n"/>
      <c r="J104" s="18" t="n">
        <v>56.04</v>
      </c>
      <c r="K104" s="32" t="n">
        <v>1468.19</v>
      </c>
      <c r="L104" s="31" t="n"/>
    </row>
    <row r="105" ht="14.25" customHeight="1">
      <c r="A105" s="28" t="n"/>
      <c r="B105" s="29" t="n"/>
      <c r="C105" s="29" t="inlineStr">
        <is>
          <t>Материальные ресурсы</t>
        </is>
      </c>
      <c r="D105" s="30" t="n"/>
      <c r="E105" s="24" t="n"/>
      <c r="F105" s="23" t="n">
        <v>22.92</v>
      </c>
      <c r="G105" s="18" t="n"/>
      <c r="H105" s="23" t="n">
        <v>1464.59</v>
      </c>
      <c r="I105" s="18" t="n"/>
      <c r="J105" s="18" t="n">
        <v>24.6</v>
      </c>
      <c r="K105" s="23" t="n">
        <v>36028.86</v>
      </c>
      <c r="L105" s="31" t="n"/>
    </row>
    <row r="106" ht="14.25" customHeight="1">
      <c r="A106" s="28" t="n"/>
      <c r="B106" s="29" t="n"/>
      <c r="C106" s="29" t="inlineStr">
        <is>
          <t>НР от ФОТ</t>
        </is>
      </c>
      <c r="D106" s="30" t="inlineStr">
        <is>
          <t>%</t>
        </is>
      </c>
      <c r="E106" s="24" t="n">
        <v>97</v>
      </c>
      <c r="F106" s="33" t="n"/>
      <c r="G106" s="18" t="n"/>
      <c r="H106" s="23" t="n">
        <v>3690.47</v>
      </c>
      <c r="I106" s="34" t="n"/>
      <c r="J106" s="19" t="n">
        <v>97</v>
      </c>
      <c r="K106" s="23" t="n">
        <v>206813.82</v>
      </c>
      <c r="L106" s="31" t="n"/>
    </row>
    <row r="107" ht="14.25" customHeight="1">
      <c r="A107" s="28" t="n"/>
      <c r="B107" s="29" t="n"/>
      <c r="C107" s="29" t="inlineStr">
        <is>
          <t>СП от ФОТ</t>
        </is>
      </c>
      <c r="D107" s="30" t="inlineStr">
        <is>
          <t>%</t>
        </is>
      </c>
      <c r="E107" s="24" t="n">
        <v>51</v>
      </c>
      <c r="F107" s="33" t="n"/>
      <c r="G107" s="18" t="n"/>
      <c r="H107" s="23" t="n">
        <v>1940.35</v>
      </c>
      <c r="I107" s="34" t="n"/>
      <c r="J107" s="19" t="n">
        <v>51</v>
      </c>
      <c r="K107" s="23" t="n">
        <v>108737.16</v>
      </c>
      <c r="L107" s="31" t="n"/>
    </row>
    <row r="108" ht="14.25" customHeight="1">
      <c r="A108" s="35" t="n"/>
      <c r="B108" s="36" t="n"/>
      <c r="C108" s="36" t="inlineStr">
        <is>
          <t>Затраты труда</t>
        </is>
      </c>
      <c r="D108" s="37" t="inlineStr">
        <is>
          <t>чел-ч</t>
        </is>
      </c>
      <c r="E108" s="38" t="n">
        <v>6.29</v>
      </c>
      <c r="F108" s="39" t="n"/>
      <c r="G108" s="40" t="n"/>
      <c r="H108" s="39" t="n"/>
      <c r="I108" s="40" t="n"/>
      <c r="J108" s="40" t="n"/>
      <c r="K108" s="39" t="n"/>
      <c r="L108" s="41" t="n">
        <v>401.931</v>
      </c>
    </row>
    <row r="109" ht="15" customHeight="1">
      <c r="G109" s="81" t="n">
        <v>11298.76</v>
      </c>
      <c r="J109" s="81" t="n">
        <v>570741.14</v>
      </c>
      <c r="L109" s="42" t="n">
        <v>401.931</v>
      </c>
    </row>
    <row r="110" ht="28.5" customHeight="1">
      <c r="A110" s="35" t="inlineStr">
        <is>
          <t>22</t>
        </is>
      </c>
      <c r="B110" s="36" t="inlineStr">
        <is>
          <t>Прайс-лист</t>
        </is>
      </c>
      <c r="C110" s="36" t="inlineStr">
        <is>
          <t>Кабель ВВГнг(А)-LS 5х1,5-0,66
121,23 = [145 / 1,22] +  2% Заг.скл</t>
        </is>
      </c>
      <c r="D110" s="37" t="inlineStr">
        <is>
          <t>м</t>
        </is>
      </c>
      <c r="E110" s="38" t="n">
        <v>19</v>
      </c>
      <c r="F110" s="39" t="n">
        <v>118.85</v>
      </c>
      <c r="G110" s="40" t="n"/>
      <c r="H110" s="39" t="n">
        <v>2258.15</v>
      </c>
      <c r="I110" s="40" t="n"/>
      <c r="J110" s="40" t="n">
        <v>9.82</v>
      </c>
      <c r="K110" s="39" t="n">
        <v>2303.37</v>
      </c>
      <c r="L110" s="44" t="n"/>
    </row>
    <row r="111" ht="15" customHeight="1">
      <c r="G111" s="81" t="n">
        <v>2258.15</v>
      </c>
      <c r="J111" s="81" t="n">
        <v>2303.37</v>
      </c>
      <c r="L111" s="42" t="n">
        <v>0</v>
      </c>
    </row>
    <row r="112" ht="28.5" customHeight="1">
      <c r="A112" s="35" t="inlineStr">
        <is>
          <t>23</t>
        </is>
      </c>
      <c r="B112" s="36" t="inlineStr">
        <is>
          <t>Прайс-лист</t>
        </is>
      </c>
      <c r="C112" s="36" t="inlineStr">
        <is>
          <t>Кабель ВВГнг(А)-LS 3х1,5-0,66
71,90 = [86 / 1,22] +  2% Заг.скл</t>
        </is>
      </c>
      <c r="D112" s="37" t="inlineStr">
        <is>
          <t>м</t>
        </is>
      </c>
      <c r="E112" s="38" t="n">
        <v>673</v>
      </c>
      <c r="F112" s="39" t="n">
        <v>70.48999999999999</v>
      </c>
      <c r="G112" s="40" t="n"/>
      <c r="H112" s="39" t="n">
        <v>47439.77</v>
      </c>
      <c r="I112" s="40" t="n"/>
      <c r="J112" s="40" t="n">
        <v>9.82</v>
      </c>
      <c r="K112" s="39" t="n">
        <v>48388.7</v>
      </c>
      <c r="L112" s="44" t="n"/>
    </row>
    <row r="113" ht="15" customHeight="1">
      <c r="G113" s="81" t="n">
        <v>47439.77</v>
      </c>
      <c r="J113" s="81" t="n">
        <v>48388.7</v>
      </c>
      <c r="L113" s="42" t="n">
        <v>0</v>
      </c>
    </row>
    <row r="114" ht="28.5" customHeight="1">
      <c r="A114" s="35" t="inlineStr">
        <is>
          <t>24</t>
        </is>
      </c>
      <c r="B114" s="36" t="inlineStr">
        <is>
          <t>Прайс-лист</t>
        </is>
      </c>
      <c r="C114" s="36" t="inlineStr">
        <is>
          <t>Кабель ВВГнг(А)-LS 5х2,5-0,66
179,75 = [215 / 1,22] +  2% Заг.скл</t>
        </is>
      </c>
      <c r="D114" s="37" t="inlineStr">
        <is>
          <t>м</t>
        </is>
      </c>
      <c r="E114" s="38" t="n">
        <v>452</v>
      </c>
      <c r="F114" s="39" t="n">
        <v>176.23</v>
      </c>
      <c r="G114" s="40" t="n"/>
      <c r="H114" s="39" t="n">
        <v>79655.96000000001</v>
      </c>
      <c r="I114" s="40" t="n"/>
      <c r="J114" s="40" t="n">
        <v>9.82</v>
      </c>
      <c r="K114" s="39" t="n">
        <v>81247</v>
      </c>
      <c r="L114" s="44" t="n"/>
    </row>
    <row r="115" ht="15" customHeight="1">
      <c r="G115" s="81" t="n">
        <v>79655.96000000001</v>
      </c>
      <c r="J115" s="81" t="n">
        <v>81247</v>
      </c>
      <c r="L115" s="42" t="n">
        <v>0</v>
      </c>
    </row>
    <row r="116" ht="28.5" customHeight="1">
      <c r="A116" s="35" t="inlineStr">
        <is>
          <t>25</t>
        </is>
      </c>
      <c r="B116" s="36" t="inlineStr">
        <is>
          <t>Прайс-лист</t>
        </is>
      </c>
      <c r="C116" s="36" t="inlineStr">
        <is>
          <t>Кабель ВВГнг(А)-LS 3х2,5-0,66
161,36 = [193 / 1,22] +  2% Заг.скл</t>
        </is>
      </c>
      <c r="D116" s="37" t="inlineStr">
        <is>
          <t>м</t>
        </is>
      </c>
      <c r="E116" s="38" t="n">
        <v>2754</v>
      </c>
      <c r="F116" s="39" t="n">
        <v>158.2</v>
      </c>
      <c r="G116" s="40" t="n"/>
      <c r="H116" s="39" t="n">
        <v>435682.8</v>
      </c>
      <c r="I116" s="40" t="n"/>
      <c r="J116" s="40" t="n">
        <v>9.82</v>
      </c>
      <c r="K116" s="39" t="n">
        <v>444385.44</v>
      </c>
      <c r="L116" s="44" t="n"/>
    </row>
    <row r="117" ht="15" customHeight="1">
      <c r="G117" s="81" t="n">
        <v>435682.8</v>
      </c>
      <c r="J117" s="81" t="n">
        <v>444385.44</v>
      </c>
      <c r="L117" s="42" t="n">
        <v>0</v>
      </c>
    </row>
    <row r="118" ht="28.5" customHeight="1">
      <c r="A118" s="35" t="inlineStr">
        <is>
          <t>26</t>
        </is>
      </c>
      <c r="B118" s="36" t="inlineStr">
        <is>
          <t>Прайс-лист</t>
        </is>
      </c>
      <c r="C118" s="36" t="inlineStr">
        <is>
          <t>Кабель ВВГнг(А)-LS 5х4-0,66
280,92 = [336 / 1,22] +  2% Заг.скл</t>
        </is>
      </c>
      <c r="D118" s="37" t="inlineStr">
        <is>
          <t>м</t>
        </is>
      </c>
      <c r="E118" s="38" t="n">
        <v>86</v>
      </c>
      <c r="F118" s="39" t="n">
        <v>275.41</v>
      </c>
      <c r="G118" s="40" t="n"/>
      <c r="H118" s="39" t="n">
        <v>23685.26</v>
      </c>
      <c r="I118" s="40" t="n"/>
      <c r="J118" s="40" t="n">
        <v>9.82</v>
      </c>
      <c r="K118" s="39" t="n">
        <v>24159.12</v>
      </c>
      <c r="L118" s="44" t="n"/>
    </row>
    <row r="119" ht="15" customHeight="1">
      <c r="G119" s="81" t="n">
        <v>23685.26</v>
      </c>
      <c r="J119" s="81" t="n">
        <v>24159.12</v>
      </c>
      <c r="L119" s="42" t="n">
        <v>0</v>
      </c>
    </row>
    <row r="120" ht="28.5" customHeight="1">
      <c r="A120" s="35" t="inlineStr">
        <is>
          <t>27</t>
        </is>
      </c>
      <c r="B120" s="36" t="inlineStr">
        <is>
          <t>Прайс-лист</t>
        </is>
      </c>
      <c r="C120" s="36" t="inlineStr">
        <is>
          <t>Кабель ВВГнг(А)-LS 3х4-0,66
196,47 = [235 / 1,22] +  2% Заг.скл</t>
        </is>
      </c>
      <c r="D120" s="37" t="inlineStr">
        <is>
          <t>м</t>
        </is>
      </c>
      <c r="E120" s="38" t="n">
        <v>607</v>
      </c>
      <c r="F120" s="39" t="n">
        <v>192.62</v>
      </c>
      <c r="G120" s="40" t="n"/>
      <c r="H120" s="39" t="n">
        <v>116920.34</v>
      </c>
      <c r="I120" s="40" t="n"/>
      <c r="J120" s="40" t="n">
        <v>9.82</v>
      </c>
      <c r="K120" s="39" t="n">
        <v>119257.29</v>
      </c>
      <c r="L120" s="44" t="n"/>
    </row>
    <row r="121" ht="15" customHeight="1">
      <c r="G121" s="81" t="n">
        <v>116920.34</v>
      </c>
      <c r="J121" s="81" t="n">
        <v>119257.29</v>
      </c>
      <c r="L121" s="42" t="n">
        <v>0</v>
      </c>
    </row>
    <row r="122" ht="28.5" customHeight="1">
      <c r="A122" s="35" t="inlineStr">
        <is>
          <t>28</t>
        </is>
      </c>
      <c r="B122" s="36" t="inlineStr">
        <is>
          <t>Прайс-лист</t>
        </is>
      </c>
      <c r="C122" s="36" t="inlineStr"/>
      <c r="D122" s="37" t="inlineStr">
        <is>
          <t>м</t>
        </is>
      </c>
      <c r="E122" s="38" t="n">
        <v>169</v>
      </c>
      <c r="F122" s="39" t="n">
        <v>405.74</v>
      </c>
      <c r="G122" s="40" t="n"/>
      <c r="H122" s="39" t="n">
        <v>68570.06</v>
      </c>
      <c r="I122" s="40" t="n"/>
      <c r="J122" s="40" t="n">
        <v>9.82</v>
      </c>
      <c r="K122" s="39" t="n">
        <v>69940.64999999999</v>
      </c>
      <c r="L122" s="44" t="n"/>
    </row>
    <row r="123" ht="15" customHeight="1">
      <c r="G123" s="81" t="n">
        <v>68570.06</v>
      </c>
      <c r="J123" s="81" t="n">
        <v>69940.64999999999</v>
      </c>
      <c r="L123" s="42" t="n">
        <v>0</v>
      </c>
    </row>
    <row r="124" ht="28.5" customHeight="1">
      <c r="A124" s="35" t="inlineStr">
        <is>
          <t>29</t>
        </is>
      </c>
      <c r="B124" s="36" t="inlineStr">
        <is>
          <t>Прайс-лист</t>
        </is>
      </c>
      <c r="C124" s="36" t="inlineStr">
        <is>
          <t>Кабель ВВГнг(А)-LS 3х6-0,66
305,16 = [365 / 1,22] +  2% Заг.скл</t>
        </is>
      </c>
      <c r="D124" s="37" t="inlineStr">
        <is>
          <t>м</t>
        </is>
      </c>
      <c r="E124" s="38" t="n">
        <v>207</v>
      </c>
      <c r="F124" s="39" t="n">
        <v>299.18</v>
      </c>
      <c r="G124" s="40" t="n"/>
      <c r="H124" s="39" t="n">
        <v>61930.26</v>
      </c>
      <c r="I124" s="40" t="n"/>
      <c r="J124" s="40" t="n">
        <v>9.82</v>
      </c>
      <c r="K124" s="39" t="n">
        <v>63168.12</v>
      </c>
      <c r="L124" s="44" t="n"/>
    </row>
    <row r="125" ht="15" customHeight="1">
      <c r="G125" s="81" t="n">
        <v>61930.26</v>
      </c>
      <c r="J125" s="81" t="n">
        <v>63168.12</v>
      </c>
      <c r="L125" s="42" t="n">
        <v>0</v>
      </c>
    </row>
    <row r="126" ht="28.5" customHeight="1">
      <c r="A126" s="35" t="inlineStr">
        <is>
          <t>30</t>
        </is>
      </c>
      <c r="B126" s="36" t="inlineStr">
        <is>
          <t>Прайс-лист</t>
        </is>
      </c>
      <c r="C126" s="36" t="inlineStr">
        <is>
          <t>Кабель ВВГнг(А)-LS 5х10-0,66
802,63 = [960 / 1,22] +  2% Заг.скл</t>
        </is>
      </c>
      <c r="D126" s="37" t="inlineStr">
        <is>
          <t>м</t>
        </is>
      </c>
      <c r="E126" s="38" t="n">
        <v>104</v>
      </c>
      <c r="F126" s="39" t="n">
        <v>786.89</v>
      </c>
      <c r="G126" s="40" t="n"/>
      <c r="H126" s="39" t="n">
        <v>81836.56</v>
      </c>
      <c r="I126" s="40" t="n"/>
      <c r="J126" s="40" t="n">
        <v>9.82</v>
      </c>
      <c r="K126" s="39" t="n">
        <v>83473.52</v>
      </c>
      <c r="L126" s="44" t="n"/>
    </row>
    <row r="127" ht="15" customHeight="1">
      <c r="G127" s="81" t="n">
        <v>81836.56</v>
      </c>
      <c r="J127" s="81" t="n">
        <v>83473.52</v>
      </c>
      <c r="L127" s="42" t="n">
        <v>0</v>
      </c>
    </row>
    <row r="128" ht="28.5" customHeight="1">
      <c r="A128" s="35" t="inlineStr">
        <is>
          <t>31</t>
        </is>
      </c>
      <c r="B128" s="36" t="inlineStr">
        <is>
          <t>Прайс-лист</t>
        </is>
      </c>
      <c r="C128" s="36" t="inlineStr">
        <is>
          <t>Кабель ВВГнг(А)-LS 5х16-0,66
1 086,88 = [1 300 / 1,22] +  2% Заг.скл</t>
        </is>
      </c>
      <c r="D128" s="37" t="inlineStr">
        <is>
          <t>м</t>
        </is>
      </c>
      <c r="E128" s="38" t="n">
        <v>261</v>
      </c>
      <c r="F128" s="39" t="n">
        <v>1065.57</v>
      </c>
      <c r="G128" s="40" t="n"/>
      <c r="H128" s="39" t="n">
        <v>278113.77</v>
      </c>
      <c r="I128" s="40" t="n"/>
      <c r="J128" s="40" t="n">
        <v>9.82</v>
      </c>
      <c r="K128" s="39" t="n">
        <v>283675.68</v>
      </c>
      <c r="L128" s="44" t="n"/>
    </row>
    <row r="129" ht="15" customHeight="1">
      <c r="G129" s="81" t="n">
        <v>278113.77</v>
      </c>
      <c r="J129" s="81" t="n">
        <v>283675.68</v>
      </c>
      <c r="L129" s="42" t="n">
        <v>0</v>
      </c>
    </row>
    <row r="130" ht="28.5" customHeight="1">
      <c r="A130" s="35" t="inlineStr">
        <is>
          <t>32</t>
        </is>
      </c>
      <c r="B130" s="36" t="inlineStr">
        <is>
          <t>Прайс-лист</t>
        </is>
      </c>
      <c r="C130" s="36" t="inlineStr">
        <is>
          <t>Кабель ВВГнг(А)-LS 5х35-1,0
2 391,15 = [2 860 / 1,22] +  2% Заг.скл</t>
        </is>
      </c>
      <c r="D130" s="37" t="inlineStr">
        <is>
          <t>м</t>
        </is>
      </c>
      <c r="E130" s="38" t="n">
        <v>318</v>
      </c>
      <c r="F130" s="39" t="n">
        <v>2344.26</v>
      </c>
      <c r="G130" s="40" t="n"/>
      <c r="H130" s="39" t="n">
        <v>745474.6800000001</v>
      </c>
      <c r="I130" s="40" t="n"/>
      <c r="J130" s="40" t="n">
        <v>9.82</v>
      </c>
      <c r="K130" s="39" t="n">
        <v>760385.7</v>
      </c>
      <c r="L130" s="44" t="n"/>
    </row>
    <row r="131" ht="15" customHeight="1">
      <c r="G131" s="81" t="n">
        <v>745474.6800000001</v>
      </c>
      <c r="J131" s="81" t="n">
        <v>760385.7</v>
      </c>
      <c r="L131" s="42" t="n">
        <v>0</v>
      </c>
    </row>
    <row r="132" ht="28.5" customHeight="1">
      <c r="A132" s="35" t="inlineStr">
        <is>
          <t>33</t>
        </is>
      </c>
      <c r="B132" s="36" t="inlineStr">
        <is>
          <t>Прайс-лист</t>
        </is>
      </c>
      <c r="C132" s="36" t="inlineStr">
        <is>
          <t>Кабель ВВГнг(А)-FRLS 3х1,5-0,66
83,61 = [100 / 1,22] +  2% Заг.скл</t>
        </is>
      </c>
      <c r="D132" s="37" t="inlineStr">
        <is>
          <t>м</t>
        </is>
      </c>
      <c r="E132" s="38" t="n">
        <v>192</v>
      </c>
      <c r="F132" s="39" t="n">
        <v>81.97</v>
      </c>
      <c r="G132" s="40" t="n"/>
      <c r="H132" s="39" t="n">
        <v>15738.24</v>
      </c>
      <c r="I132" s="40" t="n"/>
      <c r="J132" s="40" t="n">
        <v>9.82</v>
      </c>
      <c r="K132" s="39" t="n">
        <v>16053.12</v>
      </c>
      <c r="L132" s="44" t="n"/>
    </row>
    <row r="133" ht="15" customHeight="1">
      <c r="G133" s="81" t="n">
        <v>15738.24</v>
      </c>
      <c r="J133" s="81" t="n">
        <v>16053.12</v>
      </c>
      <c r="L133" s="42" t="n">
        <v>0</v>
      </c>
    </row>
    <row r="134" ht="28.5" customHeight="1">
      <c r="A134" s="35" t="inlineStr">
        <is>
          <t>34</t>
        </is>
      </c>
      <c r="B134" s="36" t="inlineStr">
        <is>
          <t>Прайс-лист</t>
        </is>
      </c>
      <c r="C134" s="36" t="inlineStr">
        <is>
          <t>Кабель ВВГнг(А)-FRLS 3х4-0,66
202,33 = [242 / 1,22] +  2% Заг.скл</t>
        </is>
      </c>
      <c r="D134" s="37" t="inlineStr">
        <is>
          <t>м</t>
        </is>
      </c>
      <c r="E134" s="38" t="n">
        <v>222</v>
      </c>
      <c r="F134" s="39" t="n">
        <v>198.36</v>
      </c>
      <c r="G134" s="40" t="n"/>
      <c r="H134" s="39" t="n">
        <v>44035.92</v>
      </c>
      <c r="I134" s="40" t="n"/>
      <c r="J134" s="40" t="n">
        <v>9.82</v>
      </c>
      <c r="K134" s="39" t="n">
        <v>44917.26</v>
      </c>
      <c r="L134" s="44" t="n"/>
    </row>
    <row r="135" ht="15" customHeight="1">
      <c r="G135" s="81" t="n">
        <v>44035.92</v>
      </c>
      <c r="J135" s="81" t="n">
        <v>44917.26</v>
      </c>
      <c r="L135" s="42" t="n">
        <v>0</v>
      </c>
    </row>
    <row r="136" ht="28.5" customHeight="1">
      <c r="A136" s="35" t="inlineStr">
        <is>
          <t>35</t>
        </is>
      </c>
      <c r="B136" s="36" t="inlineStr">
        <is>
          <t>Прайс-лист</t>
        </is>
      </c>
      <c r="C136" s="36" t="inlineStr">
        <is>
          <t>Кабель ВВГнг(А)-FRLS 3х6-0,66
286,77 = [343 / 1,22] +  2% Заг.скл</t>
        </is>
      </c>
      <c r="D136" s="37" t="inlineStr">
        <is>
          <t>м</t>
        </is>
      </c>
      <c r="E136" s="38" t="n">
        <v>66</v>
      </c>
      <c r="F136" s="39" t="n">
        <v>281.15</v>
      </c>
      <c r="G136" s="40" t="n"/>
      <c r="H136" s="39" t="n">
        <v>18555.9</v>
      </c>
      <c r="I136" s="40" t="n"/>
      <c r="J136" s="40" t="n">
        <v>9.82</v>
      </c>
      <c r="K136" s="39" t="n">
        <v>18926.82</v>
      </c>
      <c r="L136" s="44" t="n"/>
    </row>
    <row r="137" ht="15" customHeight="1">
      <c r="G137" s="81" t="n">
        <v>18555.9</v>
      </c>
      <c r="J137" s="81" t="n">
        <v>18926.82</v>
      </c>
      <c r="L137" s="42" t="n">
        <v>0</v>
      </c>
    </row>
    <row r="138" ht="28.5" customHeight="1">
      <c r="A138" s="35" t="inlineStr">
        <is>
          <t>36</t>
        </is>
      </c>
      <c r="B138" s="36" t="inlineStr">
        <is>
          <t>Прайс-лист</t>
        </is>
      </c>
      <c r="C138" s="36" t="inlineStr">
        <is>
          <t>Кабель ВВГнг(А)-FRLS 3х10-0,66
480,74 = [575 / 1,22] +  2% Заг.скл</t>
        </is>
      </c>
      <c r="D138" s="37" t="inlineStr">
        <is>
          <t>м</t>
        </is>
      </c>
      <c r="E138" s="38" t="n">
        <v>153</v>
      </c>
      <c r="F138" s="39" t="n">
        <v>471.31</v>
      </c>
      <c r="G138" s="40" t="n"/>
      <c r="H138" s="39" t="n">
        <v>72110.42999999999</v>
      </c>
      <c r="I138" s="40" t="n"/>
      <c r="J138" s="40" t="n">
        <v>9.82</v>
      </c>
      <c r="K138" s="39" t="n">
        <v>73553.22</v>
      </c>
      <c r="L138" s="44" t="n"/>
    </row>
    <row r="139" ht="15" customHeight="1">
      <c r="G139" s="81" t="n">
        <v>72110.42999999999</v>
      </c>
      <c r="J139" s="81" t="n">
        <v>73553.22</v>
      </c>
      <c r="L139" s="42" t="n">
        <v>0</v>
      </c>
    </row>
    <row r="140" ht="28.5" customHeight="1">
      <c r="A140" s="35" t="inlineStr">
        <is>
          <t>37</t>
        </is>
      </c>
      <c r="B140" s="36" t="inlineStr">
        <is>
          <t>Прайс-лист</t>
        </is>
      </c>
      <c r="C140" s="36" t="inlineStr">
        <is>
          <t>Кабель ВВГнг(А)-FRLS 3х2,5-0,66
125,41 = [150 / 1,22] +  2% Заг.скл</t>
        </is>
      </c>
      <c r="D140" s="37" t="inlineStr">
        <is>
          <t>м</t>
        </is>
      </c>
      <c r="E140" s="38" t="n">
        <v>7</v>
      </c>
      <c r="F140" s="39" t="n">
        <v>122.95</v>
      </c>
      <c r="G140" s="40" t="n"/>
      <c r="H140" s="39" t="n">
        <v>860.65</v>
      </c>
      <c r="I140" s="40" t="n"/>
      <c r="J140" s="40" t="n">
        <v>9.82</v>
      </c>
      <c r="K140" s="39" t="n">
        <v>877.87</v>
      </c>
      <c r="L140" s="44" t="n"/>
    </row>
    <row r="141" ht="15" customHeight="1">
      <c r="G141" s="81" t="n">
        <v>860.65</v>
      </c>
      <c r="J141" s="81" t="n">
        <v>877.87</v>
      </c>
      <c r="L141" s="42" t="n">
        <v>0</v>
      </c>
    </row>
    <row r="142" ht="28.5" customHeight="1">
      <c r="A142" s="35" t="inlineStr">
        <is>
          <t>38</t>
        </is>
      </c>
      <c r="B142" s="36" t="inlineStr">
        <is>
          <t>Прайс-лист</t>
        </is>
      </c>
      <c r="C142" s="36" t="inlineStr">
        <is>
          <t>ПУГв-нг-1х25
357,00 = [427 / 1,22] +  2% Заг.скл</t>
        </is>
      </c>
      <c r="D142" s="37" t="inlineStr">
        <is>
          <t>м</t>
        </is>
      </c>
      <c r="E142" s="38" t="n">
        <v>100</v>
      </c>
      <c r="F142" s="39" t="n">
        <v>350</v>
      </c>
      <c r="G142" s="40" t="n"/>
      <c r="H142" s="39" t="n">
        <v>35000</v>
      </c>
      <c r="I142" s="40" t="n"/>
      <c r="J142" s="40" t="n">
        <v>9.82</v>
      </c>
      <c r="K142" s="39" t="n">
        <v>35700</v>
      </c>
      <c r="L142" s="44" t="n"/>
    </row>
    <row r="143" ht="15" customHeight="1">
      <c r="G143" s="81" t="n">
        <v>35000</v>
      </c>
      <c r="J143" s="81" t="n">
        <v>35700</v>
      </c>
      <c r="L143" s="42" t="n">
        <v>0</v>
      </c>
    </row>
    <row r="144"/>
    <row r="145" ht="15" customHeight="1">
      <c r="A145" s="82" t="inlineStr">
        <is>
          <t>Итого по подразделу: Кабельные изделия</t>
        </is>
      </c>
      <c r="G145" s="81" t="n">
        <v>2162241.76</v>
      </c>
      <c r="I145" s="43" t="n"/>
      <c r="J145" s="81" t="n">
        <v>3996637.86</v>
      </c>
      <c r="L145" s="42" t="n">
        <v>1373.211</v>
      </c>
    </row>
    <row r="146"/>
    <row r="147"/>
    <row r="148"/>
    <row r="149" ht="16.5" customHeight="1">
      <c r="A149" s="1" t="inlineStr">
        <is>
          <t>Подраздел: Электроустановочные изделия</t>
        </is>
      </c>
    </row>
    <row r="150" ht="42.75" customHeight="1">
      <c r="A150" s="28" t="inlineStr">
        <is>
          <t>39</t>
        </is>
      </c>
      <c r="B150" s="29" t="inlineStr">
        <is>
          <t>м08-03-591-2</t>
        </is>
      </c>
      <c r="C150" s="29" t="inlineStr">
        <is>
          <t>Выключатель одноклавишный утопленного типа при скрытой проводке</t>
        </is>
      </c>
      <c r="D150" s="30" t="inlineStr">
        <is>
          <t>100 шт.</t>
        </is>
      </c>
      <c r="E150" s="24" t="n">
        <v>2.55</v>
      </c>
      <c r="F150" s="23" t="n">
        <v>297.29</v>
      </c>
      <c r="G150" s="18" t="n"/>
      <c r="H150" s="23" t="n"/>
      <c r="I150" s="18" t="inlineStr">
        <is>
          <t>м08-03-591-2</t>
        </is>
      </c>
      <c r="J150" s="18" t="n"/>
      <c r="K150" s="23" t="n"/>
      <c r="L150" s="31" t="n"/>
    </row>
    <row r="151">
      <c r="C151" s="45" t="inlineStr">
        <is>
          <t>Объем: 2,55=(90+165)/100</t>
        </is>
      </c>
    </row>
    <row r="152" ht="14.25" customHeight="1">
      <c r="A152" s="28" t="n"/>
      <c r="B152" s="29" t="n"/>
      <c r="C152" s="29" t="inlineStr">
        <is>
          <t>Зарплата</t>
        </is>
      </c>
      <c r="D152" s="30" t="n"/>
      <c r="E152" s="24" t="n"/>
      <c r="F152" s="23" t="n">
        <v>255.54</v>
      </c>
      <c r="G152" s="18" t="n"/>
      <c r="H152" s="23" t="n">
        <v>651.63</v>
      </c>
      <c r="I152" s="18" t="n"/>
      <c r="J152" s="18" t="n">
        <v>56.04</v>
      </c>
      <c r="K152" s="23" t="n">
        <v>36517.18</v>
      </c>
      <c r="L152" s="31" t="n"/>
    </row>
    <row r="153" ht="14.25" customHeight="1">
      <c r="A153" s="28" t="n"/>
      <c r="B153" s="29" t="n"/>
      <c r="C153" s="29" t="inlineStr">
        <is>
          <t>Эксплуатация машин</t>
        </is>
      </c>
      <c r="D153" s="30" t="n"/>
      <c r="E153" s="24" t="n"/>
      <c r="F153" s="23" t="n">
        <v>5.78</v>
      </c>
      <c r="G153" s="18" t="n"/>
      <c r="H153" s="23" t="n">
        <v>14.74</v>
      </c>
      <c r="I153" s="18" t="n"/>
      <c r="J153" s="18" t="n">
        <v>16.13</v>
      </c>
      <c r="K153" s="23" t="n">
        <v>237.74</v>
      </c>
      <c r="L153" s="31" t="n"/>
    </row>
    <row r="154" ht="14.25" customHeight="1">
      <c r="A154" s="28" t="n"/>
      <c r="B154" s="29" t="n"/>
      <c r="C154" s="29" t="inlineStr">
        <is>
          <t>в т.ч. зарплата машинистов</t>
        </is>
      </c>
      <c r="D154" s="30" t="n"/>
      <c r="E154" s="24" t="n"/>
      <c r="F154" s="23" t="n">
        <v>0.41</v>
      </c>
      <c r="G154" s="18" t="n"/>
      <c r="H154" s="32" t="n">
        <v>1.05</v>
      </c>
      <c r="I154" s="18" t="n"/>
      <c r="J154" s="18" t="n">
        <v>56.04</v>
      </c>
      <c r="K154" s="32" t="n">
        <v>58.59</v>
      </c>
      <c r="L154" s="31" t="n"/>
    </row>
    <row r="155" ht="14.25" customHeight="1">
      <c r="A155" s="28" t="n"/>
      <c r="B155" s="29" t="n"/>
      <c r="C155" s="29" t="inlineStr">
        <is>
          <t>Материальные ресурсы</t>
        </is>
      </c>
      <c r="D155" s="30" t="n"/>
      <c r="E155" s="24" t="n"/>
      <c r="F155" s="23" t="n">
        <v>35.97</v>
      </c>
      <c r="G155" s="18" t="n"/>
      <c r="H155" s="23" t="n">
        <v>91.72</v>
      </c>
      <c r="I155" s="18" t="n"/>
      <c r="J155" s="18" t="n">
        <v>21.5</v>
      </c>
      <c r="K155" s="23" t="n">
        <v>1972.06</v>
      </c>
      <c r="L155" s="31" t="n"/>
    </row>
    <row r="156" ht="14.25" customHeight="1">
      <c r="A156" s="28" t="n"/>
      <c r="B156" s="29" t="n"/>
      <c r="C156" s="29" t="inlineStr">
        <is>
          <t>НР от ФОТ</t>
        </is>
      </c>
      <c r="D156" s="30" t="inlineStr">
        <is>
          <t>%</t>
        </is>
      </c>
      <c r="E156" s="24" t="n">
        <v>97</v>
      </c>
      <c r="F156" s="33" t="n"/>
      <c r="G156" s="18" t="n"/>
      <c r="H156" s="23" t="n">
        <v>633.1</v>
      </c>
      <c r="I156" s="34" t="n"/>
      <c r="J156" s="19" t="n">
        <v>97</v>
      </c>
      <c r="K156" s="23" t="n">
        <v>35478.5</v>
      </c>
      <c r="L156" s="31" t="n"/>
    </row>
    <row r="157" ht="14.25" customHeight="1">
      <c r="A157" s="28" t="n"/>
      <c r="B157" s="29" t="n"/>
      <c r="C157" s="29" t="inlineStr">
        <is>
          <t>СП от ФОТ</t>
        </is>
      </c>
      <c r="D157" s="30" t="inlineStr">
        <is>
          <t>%</t>
        </is>
      </c>
      <c r="E157" s="24" t="n">
        <v>51</v>
      </c>
      <c r="F157" s="33" t="n"/>
      <c r="G157" s="18" t="n"/>
      <c r="H157" s="23" t="n">
        <v>332.87</v>
      </c>
      <c r="I157" s="34" t="n"/>
      <c r="J157" s="19" t="n">
        <v>51</v>
      </c>
      <c r="K157" s="23" t="n">
        <v>18653.64</v>
      </c>
      <c r="L157" s="31" t="n"/>
    </row>
    <row r="158" ht="14.25" customHeight="1">
      <c r="A158" s="35" t="n"/>
      <c r="B158" s="36" t="n"/>
      <c r="C158" s="36" t="inlineStr">
        <is>
          <t>Затраты труда</t>
        </is>
      </c>
      <c r="D158" s="37" t="inlineStr">
        <is>
          <t>чел-ч</t>
        </is>
      </c>
      <c r="E158" s="38" t="n">
        <v>25.76</v>
      </c>
      <c r="F158" s="39" t="n"/>
      <c r="G158" s="40" t="n"/>
      <c r="H158" s="39" t="n"/>
      <c r="I158" s="40" t="n"/>
      <c r="J158" s="40" t="n"/>
      <c r="K158" s="39" t="n"/>
      <c r="L158" s="41" t="n">
        <v>65.688</v>
      </c>
    </row>
    <row r="159" ht="15" customHeight="1">
      <c r="G159" s="81" t="n">
        <v>1724.06</v>
      </c>
      <c r="J159" s="81" t="n">
        <v>92859.12</v>
      </c>
      <c r="L159" s="42" t="n">
        <v>65.688</v>
      </c>
    </row>
    <row r="160" ht="42.75" customHeight="1">
      <c r="A160" s="28" t="inlineStr">
        <is>
          <t>40</t>
        </is>
      </c>
      <c r="B160" s="29" t="inlineStr">
        <is>
          <t>м08-03-591-1</t>
        </is>
      </c>
      <c r="C160" s="29" t="inlineStr">
        <is>
          <t>Выключатель одноклавишный неутопленного типа при открытой проводке</t>
        </is>
      </c>
      <c r="D160" s="30" t="inlineStr">
        <is>
          <t>100 шт.</t>
        </is>
      </c>
      <c r="E160" s="24" t="n">
        <v>32</v>
      </c>
      <c r="F160" s="23" t="n">
        <v>433.34</v>
      </c>
      <c r="G160" s="18" t="n"/>
      <c r="H160" s="23" t="n"/>
      <c r="I160" s="18" t="inlineStr">
        <is>
          <t>м08-03-591-1</t>
        </is>
      </c>
      <c r="J160" s="18" t="n"/>
      <c r="K160" s="23" t="n"/>
      <c r="L160" s="31" t="n"/>
    </row>
    <row r="161">
      <c r="C161" s="45" t="inlineStr">
        <is>
          <t>Объем: 32=30+2</t>
        </is>
      </c>
    </row>
    <row r="162" ht="14.25" customHeight="1">
      <c r="A162" s="28" t="n"/>
      <c r="B162" s="29" t="n"/>
      <c r="C162" s="29" t="inlineStr">
        <is>
          <t>Зарплата</t>
        </is>
      </c>
      <c r="D162" s="30" t="n"/>
      <c r="E162" s="24" t="n"/>
      <c r="F162" s="23" t="n">
        <v>313.47</v>
      </c>
      <c r="G162" s="18" t="n"/>
      <c r="H162" s="23" t="n">
        <v>10031.04</v>
      </c>
      <c r="I162" s="18" t="n"/>
      <c r="J162" s="18" t="n">
        <v>56.04</v>
      </c>
      <c r="K162" s="23" t="n">
        <v>562139.48</v>
      </c>
      <c r="L162" s="31" t="n"/>
    </row>
    <row r="163" ht="14.25" customHeight="1">
      <c r="A163" s="28" t="n"/>
      <c r="B163" s="29" t="n"/>
      <c r="C163" s="29" t="inlineStr">
        <is>
          <t>Эксплуатация машин</t>
        </is>
      </c>
      <c r="D163" s="30" t="n"/>
      <c r="E163" s="24" t="n"/>
      <c r="F163" s="23" t="n">
        <v>13.78</v>
      </c>
      <c r="G163" s="18" t="n"/>
      <c r="H163" s="23" t="n">
        <v>440.96</v>
      </c>
      <c r="I163" s="18" t="n"/>
      <c r="J163" s="18" t="n">
        <v>9.42</v>
      </c>
      <c r="K163" s="23" t="n">
        <v>4153.84</v>
      </c>
      <c r="L163" s="31" t="n"/>
    </row>
    <row r="164" ht="14.25" customHeight="1">
      <c r="A164" s="28" t="n"/>
      <c r="B164" s="29" t="n"/>
      <c r="C164" s="29" t="inlineStr">
        <is>
          <t>в т.ч. зарплата машинистов</t>
        </is>
      </c>
      <c r="D164" s="30" t="n"/>
      <c r="E164" s="24" t="n"/>
      <c r="F164" s="23" t="n">
        <v>0.41</v>
      </c>
      <c r="G164" s="18" t="n"/>
      <c r="H164" s="32" t="n">
        <v>13.12</v>
      </c>
      <c r="I164" s="18" t="n"/>
      <c r="J164" s="18" t="n">
        <v>56.04</v>
      </c>
      <c r="K164" s="32" t="n">
        <v>735.24</v>
      </c>
      <c r="L164" s="31" t="n"/>
    </row>
    <row r="165" ht="14.25" customHeight="1">
      <c r="A165" s="28" t="n"/>
      <c r="B165" s="29" t="n"/>
      <c r="C165" s="29" t="inlineStr">
        <is>
          <t>Материальные ресурсы</t>
        </is>
      </c>
      <c r="D165" s="30" t="n"/>
      <c r="E165" s="24" t="n"/>
      <c r="F165" s="23" t="n">
        <v>106.09</v>
      </c>
      <c r="G165" s="18" t="n"/>
      <c r="H165" s="23" t="n">
        <v>3394.88</v>
      </c>
      <c r="I165" s="18" t="n"/>
      <c r="J165" s="18" t="n">
        <v>5.68</v>
      </c>
      <c r="K165" s="23" t="n">
        <v>19282.92</v>
      </c>
      <c r="L165" s="31" t="n"/>
    </row>
    <row r="166" ht="14.25" customHeight="1">
      <c r="A166" s="28" t="n"/>
      <c r="B166" s="29" t="n"/>
      <c r="C166" s="29" t="inlineStr">
        <is>
          <t>НР от ФОТ</t>
        </is>
      </c>
      <c r="D166" s="30" t="inlineStr">
        <is>
          <t>%</t>
        </is>
      </c>
      <c r="E166" s="24" t="n">
        <v>97</v>
      </c>
      <c r="F166" s="33" t="n"/>
      <c r="G166" s="18" t="n"/>
      <c r="H166" s="23" t="n">
        <v>9742.84</v>
      </c>
      <c r="I166" s="34" t="n"/>
      <c r="J166" s="19" t="n">
        <v>97</v>
      </c>
      <c r="K166" s="23" t="n">
        <v>545988.48</v>
      </c>
      <c r="L166" s="31" t="n"/>
    </row>
    <row r="167" ht="14.25" customHeight="1">
      <c r="A167" s="28" t="n"/>
      <c r="B167" s="29" t="n"/>
      <c r="C167" s="29" t="inlineStr">
        <is>
          <t>СП от ФОТ</t>
        </is>
      </c>
      <c r="D167" s="30" t="inlineStr">
        <is>
          <t>%</t>
        </is>
      </c>
      <c r="E167" s="24" t="n">
        <v>51</v>
      </c>
      <c r="F167" s="33" t="n"/>
      <c r="G167" s="18" t="n"/>
      <c r="H167" s="23" t="n">
        <v>5122.52</v>
      </c>
      <c r="I167" s="34" t="n"/>
      <c r="J167" s="19" t="n">
        <v>51</v>
      </c>
      <c r="K167" s="23" t="n">
        <v>287066.11</v>
      </c>
      <c r="L167" s="31" t="n"/>
    </row>
    <row r="168" ht="14.25" customHeight="1">
      <c r="A168" s="35" t="n"/>
      <c r="B168" s="36" t="n"/>
      <c r="C168" s="36" t="inlineStr">
        <is>
          <t>Затраты труда</t>
        </is>
      </c>
      <c r="D168" s="37" t="inlineStr">
        <is>
          <t>чел-ч</t>
        </is>
      </c>
      <c r="E168" s="38" t="n">
        <v>31.6</v>
      </c>
      <c r="F168" s="39" t="n"/>
      <c r="G168" s="40" t="n"/>
      <c r="H168" s="39" t="n"/>
      <c r="I168" s="40" t="n"/>
      <c r="J168" s="40" t="n"/>
      <c r="K168" s="39" t="n"/>
      <c r="L168" s="41" t="n">
        <v>1011.2</v>
      </c>
    </row>
    <row r="169" ht="15" customHeight="1">
      <c r="G169" s="81" t="n">
        <v>28732.24</v>
      </c>
      <c r="J169" s="81" t="n">
        <v>1418630.83</v>
      </c>
      <c r="L169" s="42" t="n">
        <v>1011.2</v>
      </c>
    </row>
    <row r="170" ht="28.5" customHeight="1">
      <c r="A170" s="28" t="inlineStr">
        <is>
          <t>41</t>
        </is>
      </c>
      <c r="B170" s="29" t="inlineStr">
        <is>
          <t>м08-03-591-10</t>
        </is>
      </c>
      <c r="C170" s="29" t="inlineStr">
        <is>
          <t>Розетка штепсельная полугерметическая и герметическая</t>
        </is>
      </c>
      <c r="D170" s="30" t="inlineStr">
        <is>
          <t>100 шт.</t>
        </is>
      </c>
      <c r="E170" s="24" t="n">
        <v>93</v>
      </c>
      <c r="F170" s="23" t="n">
        <v>777.33</v>
      </c>
      <c r="G170" s="18" t="n"/>
      <c r="H170" s="23" t="n"/>
      <c r="I170" s="18" t="inlineStr">
        <is>
          <t>м08-03-591-10</t>
        </is>
      </c>
      <c r="J170" s="18" t="n"/>
      <c r="K170" s="23" t="n"/>
      <c r="L170" s="31" t="n"/>
    </row>
    <row r="171">
      <c r="C171" s="45" t="inlineStr">
        <is>
          <t>Объем: 93=62+31</t>
        </is>
      </c>
    </row>
    <row r="172" ht="14.25" customHeight="1">
      <c r="A172" s="28" t="n"/>
      <c r="B172" s="29" t="n"/>
      <c r="C172" s="29" t="inlineStr">
        <is>
          <t>Зарплата</t>
        </is>
      </c>
      <c r="D172" s="30" t="n"/>
      <c r="E172" s="24" t="n"/>
      <c r="F172" s="23" t="n">
        <v>603.9299999999999</v>
      </c>
      <c r="G172" s="18" t="n"/>
      <c r="H172" s="23" t="n">
        <v>56165.49</v>
      </c>
      <c r="I172" s="18" t="n"/>
      <c r="J172" s="18" t="n">
        <v>56.04</v>
      </c>
      <c r="K172" s="23" t="n">
        <v>3147514.06</v>
      </c>
      <c r="L172" s="31" t="n"/>
    </row>
    <row r="173" ht="14.25" customHeight="1">
      <c r="A173" s="28" t="n"/>
      <c r="B173" s="29" t="n"/>
      <c r="C173" s="29" t="inlineStr">
        <is>
          <t>Эксплуатация машин</t>
        </is>
      </c>
      <c r="D173" s="30" t="n"/>
      <c r="E173" s="24" t="n"/>
      <c r="F173" s="23" t="n">
        <v>41.8</v>
      </c>
      <c r="G173" s="18" t="n"/>
      <c r="H173" s="23" t="n">
        <v>3887.4</v>
      </c>
      <c r="I173" s="18" t="n"/>
      <c r="J173" s="18" t="n">
        <v>13.22</v>
      </c>
      <c r="K173" s="23" t="n">
        <v>51391.43</v>
      </c>
      <c r="L173" s="31" t="n"/>
    </row>
    <row r="174" ht="14.25" customHeight="1">
      <c r="A174" s="28" t="n"/>
      <c r="B174" s="29" t="n"/>
      <c r="C174" s="29" t="inlineStr">
        <is>
          <t>в т.ч. зарплата машинистов</t>
        </is>
      </c>
      <c r="D174" s="30" t="n"/>
      <c r="E174" s="24" t="n"/>
      <c r="F174" s="23" t="n">
        <v>1.08</v>
      </c>
      <c r="G174" s="18" t="n"/>
      <c r="H174" s="32" t="n">
        <v>100.44</v>
      </c>
      <c r="I174" s="18" t="n"/>
      <c r="J174" s="18" t="n">
        <v>56.04</v>
      </c>
      <c r="K174" s="32" t="n">
        <v>5628.66</v>
      </c>
      <c r="L174" s="31" t="n"/>
    </row>
    <row r="175" ht="14.25" customHeight="1">
      <c r="A175" s="28" t="n"/>
      <c r="B175" s="29" t="n"/>
      <c r="C175" s="29" t="inlineStr">
        <is>
          <t>Материальные ресурсы</t>
        </is>
      </c>
      <c r="D175" s="30" t="n"/>
      <c r="E175" s="24" t="n"/>
      <c r="F175" s="23" t="n">
        <v>131.6</v>
      </c>
      <c r="G175" s="18" t="n"/>
      <c r="H175" s="23" t="n">
        <v>12238.8</v>
      </c>
      <c r="I175" s="18" t="n"/>
      <c r="J175" s="18" t="n">
        <v>17.26</v>
      </c>
      <c r="K175" s="23" t="n">
        <v>211241.69</v>
      </c>
      <c r="L175" s="31" t="n"/>
    </row>
    <row r="176" ht="14.25" customHeight="1">
      <c r="A176" s="28" t="n"/>
      <c r="B176" s="29" t="n"/>
      <c r="C176" s="29" t="inlineStr">
        <is>
          <t>НР от ФОТ</t>
        </is>
      </c>
      <c r="D176" s="30" t="inlineStr">
        <is>
          <t>%</t>
        </is>
      </c>
      <c r="E176" s="24" t="n">
        <v>97</v>
      </c>
      <c r="F176" s="33" t="n"/>
      <c r="G176" s="18" t="n"/>
      <c r="H176" s="23" t="n">
        <v>54577.95</v>
      </c>
      <c r="I176" s="34" t="n"/>
      <c r="J176" s="19" t="n">
        <v>97</v>
      </c>
      <c r="K176" s="23" t="n">
        <v>3058548.44</v>
      </c>
      <c r="L176" s="31" t="n"/>
    </row>
    <row r="177" ht="14.25" customHeight="1">
      <c r="A177" s="28" t="n"/>
      <c r="B177" s="29" t="n"/>
      <c r="C177" s="29" t="inlineStr">
        <is>
          <t>СП от ФОТ</t>
        </is>
      </c>
      <c r="D177" s="30" t="inlineStr">
        <is>
          <t>%</t>
        </is>
      </c>
      <c r="E177" s="24" t="n">
        <v>51</v>
      </c>
      <c r="F177" s="33" t="n"/>
      <c r="G177" s="18" t="n"/>
      <c r="H177" s="23" t="n">
        <v>28695.62</v>
      </c>
      <c r="I177" s="34" t="n"/>
      <c r="J177" s="19" t="n">
        <v>51</v>
      </c>
      <c r="K177" s="23" t="n">
        <v>1608102.79</v>
      </c>
      <c r="L177" s="31" t="n"/>
    </row>
    <row r="178" ht="14.25" customHeight="1">
      <c r="A178" s="35" t="n"/>
      <c r="B178" s="36" t="n"/>
      <c r="C178" s="36" t="inlineStr">
        <is>
          <t>Затраты труда</t>
        </is>
      </c>
      <c r="D178" s="37" t="inlineStr">
        <is>
          <t>чел-ч</t>
        </is>
      </c>
      <c r="E178" s="38" t="n">
        <v>60.88</v>
      </c>
      <c r="F178" s="39" t="n"/>
      <c r="G178" s="40" t="n"/>
      <c r="H178" s="39" t="n"/>
      <c r="I178" s="40" t="n"/>
      <c r="J178" s="40" t="n"/>
      <c r="K178" s="39" t="n"/>
      <c r="L178" s="41" t="n">
        <v>5661.84</v>
      </c>
    </row>
    <row r="179" ht="15" customHeight="1">
      <c r="G179" s="81" t="n">
        <v>155565.26</v>
      </c>
      <c r="J179" s="81" t="n">
        <v>8076798.41</v>
      </c>
      <c r="L179" s="42" t="n">
        <v>5661.84</v>
      </c>
    </row>
    <row r="180" ht="71.25" customHeight="1">
      <c r="A180" s="28" t="inlineStr">
        <is>
          <t>42</t>
        </is>
      </c>
      <c r="B180" s="29" t="inlineStr">
        <is>
          <t>м08-03-545-1</t>
        </is>
      </c>
      <c r="C180" s="29" t="inlineStr">
        <is>
          <t>Коробка (ящик) с зажимами для кабелей и проводов сечением до 6 мм2, устанавливаемая на конструкции на стене или колонне, количество зажимов до 10</t>
        </is>
      </c>
      <c r="D180" s="30" t="inlineStr">
        <is>
          <t>1  ШТ.</t>
        </is>
      </c>
      <c r="E180" s="24" t="n">
        <v>207</v>
      </c>
      <c r="F180" s="23" t="n">
        <v>80.55</v>
      </c>
      <c r="G180" s="18" t="n"/>
      <c r="H180" s="23" t="n"/>
      <c r="I180" s="18" t="inlineStr">
        <is>
          <t>м08-03-545-1</t>
        </is>
      </c>
      <c r="J180" s="18" t="n"/>
      <c r="K180" s="23" t="n"/>
      <c r="L180" s="31" t="n"/>
    </row>
    <row r="181">
      <c r="C181" s="45" t="inlineStr">
        <is>
          <t>Объем: 207=180+23+4</t>
        </is>
      </c>
    </row>
    <row r="182" ht="14.25" customHeight="1">
      <c r="A182" s="28" t="n"/>
      <c r="B182" s="29" t="n"/>
      <c r="C182" s="29" t="inlineStr">
        <is>
          <t>Зарплата</t>
        </is>
      </c>
      <c r="D182" s="30" t="n"/>
      <c r="E182" s="24" t="n"/>
      <c r="F182" s="23" t="n">
        <v>31.11</v>
      </c>
      <c r="G182" s="18" t="n"/>
      <c r="H182" s="23" t="n">
        <v>6439.77</v>
      </c>
      <c r="I182" s="18" t="n"/>
      <c r="J182" s="18" t="n">
        <v>56.04</v>
      </c>
      <c r="K182" s="23" t="n">
        <v>360884.71</v>
      </c>
      <c r="L182" s="31" t="n"/>
    </row>
    <row r="183" ht="14.25" customHeight="1">
      <c r="A183" s="28" t="n"/>
      <c r="B183" s="29" t="n"/>
      <c r="C183" s="29" t="inlineStr">
        <is>
          <t>Эксплуатация машин</t>
        </is>
      </c>
      <c r="D183" s="30" t="n"/>
      <c r="E183" s="24" t="n"/>
      <c r="F183" s="23" t="n">
        <v>2.1</v>
      </c>
      <c r="G183" s="18" t="n"/>
      <c r="H183" s="23" t="n">
        <v>434.7</v>
      </c>
      <c r="I183" s="18" t="n"/>
      <c r="J183" s="18" t="n">
        <v>9.9</v>
      </c>
      <c r="K183" s="23" t="n">
        <v>4303.53</v>
      </c>
      <c r="L183" s="31" t="n"/>
    </row>
    <row r="184" ht="14.25" customHeight="1">
      <c r="A184" s="28" t="n"/>
      <c r="B184" s="29" t="n"/>
      <c r="C184" s="29" t="inlineStr">
        <is>
          <t>Материальные ресурсы</t>
        </is>
      </c>
      <c r="D184" s="30" t="n"/>
      <c r="E184" s="24" t="n"/>
      <c r="F184" s="23" t="n">
        <v>47.34</v>
      </c>
      <c r="G184" s="18" t="n"/>
      <c r="H184" s="23" t="n">
        <v>9799.379999999999</v>
      </c>
      <c r="I184" s="18" t="n"/>
      <c r="J184" s="18" t="n">
        <v>13.84</v>
      </c>
      <c r="K184" s="23" t="n">
        <v>135623.42</v>
      </c>
      <c r="L184" s="31" t="n"/>
    </row>
    <row r="185" ht="14.25" customHeight="1">
      <c r="A185" s="28" t="n"/>
      <c r="B185" s="29" t="n"/>
      <c r="C185" s="29" t="inlineStr">
        <is>
          <t>НР от ФОТ</t>
        </is>
      </c>
      <c r="D185" s="30" t="inlineStr">
        <is>
          <t>%</t>
        </is>
      </c>
      <c r="E185" s="24" t="n">
        <v>97</v>
      </c>
      <c r="F185" s="33" t="n"/>
      <c r="G185" s="18" t="n"/>
      <c r="H185" s="23" t="n">
        <v>6246.58</v>
      </c>
      <c r="I185" s="34" t="n"/>
      <c r="J185" s="19" t="n">
        <v>97</v>
      </c>
      <c r="K185" s="23" t="n">
        <v>350058.17</v>
      </c>
      <c r="L185" s="31" t="n"/>
    </row>
    <row r="186" ht="14.25" customHeight="1">
      <c r="A186" s="28" t="n"/>
      <c r="B186" s="29" t="n"/>
      <c r="C186" s="29" t="inlineStr">
        <is>
          <t>СП от ФОТ</t>
        </is>
      </c>
      <c r="D186" s="30" t="inlineStr">
        <is>
          <t>%</t>
        </is>
      </c>
      <c r="E186" s="24" t="n">
        <v>51</v>
      </c>
      <c r="F186" s="33" t="n"/>
      <c r="G186" s="18" t="n"/>
      <c r="H186" s="23" t="n">
        <v>3284.28</v>
      </c>
      <c r="I186" s="34" t="n"/>
      <c r="J186" s="19" t="n">
        <v>51</v>
      </c>
      <c r="K186" s="23" t="n">
        <v>184051.2</v>
      </c>
      <c r="L186" s="31" t="n"/>
    </row>
    <row r="187" ht="14.25" customHeight="1">
      <c r="A187" s="35" t="n"/>
      <c r="B187" s="36" t="n"/>
      <c r="C187" s="36" t="inlineStr">
        <is>
          <t>Затраты труда</t>
        </is>
      </c>
      <c r="D187" s="37" t="inlineStr">
        <is>
          <t>чел-ч</t>
        </is>
      </c>
      <c r="E187" s="38" t="n">
        <v>3.31</v>
      </c>
      <c r="F187" s="39" t="n"/>
      <c r="G187" s="40" t="n"/>
      <c r="H187" s="39" t="n"/>
      <c r="I187" s="40" t="n"/>
      <c r="J187" s="40" t="n"/>
      <c r="K187" s="39" t="n"/>
      <c r="L187" s="41" t="n">
        <v>685.17</v>
      </c>
    </row>
    <row r="188" ht="15" customHeight="1">
      <c r="G188" s="81" t="n">
        <v>26204.71</v>
      </c>
      <c r="J188" s="81" t="n">
        <v>1034921.03</v>
      </c>
      <c r="L188" s="42" t="n">
        <v>685.17</v>
      </c>
    </row>
    <row r="189" ht="69.75" customHeight="1">
      <c r="A189" s="35" t="inlineStr">
        <is>
          <t>43</t>
        </is>
      </c>
      <c r="B189" s="36" t="inlineStr">
        <is>
          <t>Прайс-лист</t>
        </is>
      </c>
      <c r="C189" s="36" t="inlineStr">
        <is>
          <t>FORTE&amp;PIANO Розетка 1-местная с заземлением без защитных шторок винтовое крепление 16А FP516 сталь IEK FP-R11-16-K46
627,05 = [750 / 1,22] +  2% Заг.скл</t>
        </is>
      </c>
      <c r="D189" s="37" t="inlineStr">
        <is>
          <t>ШТ</t>
        </is>
      </c>
      <c r="E189" s="38" t="n">
        <v>90</v>
      </c>
      <c r="F189" s="39" t="n">
        <v>614.75</v>
      </c>
      <c r="G189" s="40" t="n"/>
      <c r="H189" s="39" t="n">
        <v>55327.5</v>
      </c>
      <c r="I189" s="40" t="n"/>
      <c r="J189" s="40" t="n">
        <v>9.82</v>
      </c>
      <c r="K189" s="39" t="n">
        <v>56434.5</v>
      </c>
      <c r="L189" s="44" t="n"/>
    </row>
    <row r="190" ht="15" customHeight="1">
      <c r="G190" s="81" t="n">
        <v>55327.5</v>
      </c>
      <c r="J190" s="81" t="n">
        <v>56434.5</v>
      </c>
      <c r="L190" s="42" t="n">
        <v>0</v>
      </c>
    </row>
    <row r="191" ht="69.75" customHeight="1">
      <c r="A191" s="35" t="inlineStr">
        <is>
          <t>44</t>
        </is>
      </c>
      <c r="B191" s="36" t="inlineStr">
        <is>
          <t>Прайс-лист</t>
        </is>
      </c>
      <c r="C191" s="36" t="inlineStr">
        <is>
          <t>FORTE&amp;PIANO Розетка 1-местная с заземлением без защитных шторок винтовое крепление 16А FP216 белый IEK FP-R11-16-K01
627,05 = [750 / 1,22] +  2% Заг.скл</t>
        </is>
      </c>
      <c r="D191" s="37" t="inlineStr">
        <is>
          <t>ШТ</t>
        </is>
      </c>
      <c r="E191" s="38" t="n">
        <v>165</v>
      </c>
      <c r="F191" s="39" t="n">
        <v>614.75</v>
      </c>
      <c r="G191" s="40" t="n"/>
      <c r="H191" s="39" t="n">
        <v>101433.75</v>
      </c>
      <c r="I191" s="40" t="n"/>
      <c r="J191" s="40" t="n">
        <v>9.82</v>
      </c>
      <c r="K191" s="39" t="n">
        <v>103463.25</v>
      </c>
      <c r="L191" s="44" t="n"/>
    </row>
    <row r="192" ht="15" customHeight="1">
      <c r="G192" s="81" t="n">
        <v>101433.75</v>
      </c>
      <c r="J192" s="81" t="n">
        <v>103463.25</v>
      </c>
      <c r="L192" s="42" t="n">
        <v>0</v>
      </c>
    </row>
    <row r="193" ht="55.5" customHeight="1">
      <c r="A193" s="35" t="inlineStr">
        <is>
          <t>45</t>
        </is>
      </c>
      <c r="B193" s="36" t="inlineStr">
        <is>
          <t>Прайс-лист</t>
        </is>
      </c>
      <c r="C193" s="36" t="inlineStr">
        <is>
          <t>Коробка установочная для полых стен D=73х65мм (со стыковоч-ным узлом) IEK
104,51 = [125 / 1,22] +  2% Заг.скл</t>
        </is>
      </c>
      <c r="D193" s="37" t="inlineStr">
        <is>
          <t>ШТ</t>
        </is>
      </c>
      <c r="E193" s="38" t="n">
        <v>180</v>
      </c>
      <c r="F193" s="39" t="n">
        <v>102.46</v>
      </c>
      <c r="G193" s="40" t="n"/>
      <c r="H193" s="39" t="n">
        <v>18442.8</v>
      </c>
      <c r="I193" s="40" t="n"/>
      <c r="J193" s="40" t="n">
        <v>9.82</v>
      </c>
      <c r="K193" s="39" t="n">
        <v>18811.8</v>
      </c>
      <c r="L193" s="44" t="n"/>
    </row>
    <row r="194" ht="15" customHeight="1">
      <c r="G194" s="81" t="n">
        <v>18442.8</v>
      </c>
      <c r="J194" s="81" t="n">
        <v>18811.8</v>
      </c>
      <c r="L194" s="42" t="n">
        <v>0</v>
      </c>
    </row>
    <row r="195" ht="41.25" customHeight="1">
      <c r="A195" s="35" t="inlineStr">
        <is>
          <t>46</t>
        </is>
      </c>
      <c r="B195" s="36" t="inlineStr">
        <is>
          <t>Прайс-лист</t>
        </is>
      </c>
      <c r="C195" s="36" t="inlineStr">
        <is>
          <t>Мини колонна алюминиевая, 0.35м, цвет темно-серебристый ме-таллик
8 073,05 = [9 656 / 1,22] +  2% Заг.скл</t>
        </is>
      </c>
      <c r="D195" s="37" t="inlineStr">
        <is>
          <t>ШТ</t>
        </is>
      </c>
      <c r="E195" s="38" t="n">
        <v>18</v>
      </c>
      <c r="F195" s="39" t="n">
        <v>7914.75</v>
      </c>
      <c r="G195" s="40" t="n"/>
      <c r="H195" s="39" t="n">
        <v>142465.5</v>
      </c>
      <c r="I195" s="40" t="n"/>
      <c r="J195" s="40" t="n">
        <v>9.82</v>
      </c>
      <c r="K195" s="39" t="n">
        <v>145314.9</v>
      </c>
      <c r="L195" s="44" t="n"/>
    </row>
    <row r="196" ht="15" customHeight="1">
      <c r="G196" s="81" t="n">
        <v>142465.5</v>
      </c>
      <c r="J196" s="81" t="n">
        <v>145314.9</v>
      </c>
      <c r="L196" s="42" t="n">
        <v>0</v>
      </c>
    </row>
    <row r="197" ht="41.25" customHeight="1">
      <c r="A197" s="35" t="inlineStr">
        <is>
          <t>47</t>
        </is>
      </c>
      <c r="B197" s="36" t="inlineStr">
        <is>
          <t>Прайс-лист</t>
        </is>
      </c>
      <c r="C197" s="36" t="inlineStr">
        <is>
          <t>Розетка модульная, 2P+E, с з/ш, Avanti, закаленная сталь, 2 модуля
486,59 = [582 / 1,22] +  2% Заг.скл</t>
        </is>
      </c>
      <c r="D197" s="37" t="inlineStr">
        <is>
          <t>ШТ</t>
        </is>
      </c>
      <c r="E197" s="38" t="n">
        <v>62</v>
      </c>
      <c r="F197" s="39" t="n">
        <v>477.05</v>
      </c>
      <c r="G197" s="40" t="n"/>
      <c r="H197" s="39" t="n">
        <v>29577.1</v>
      </c>
      <c r="I197" s="40" t="n"/>
      <c r="J197" s="40" t="n">
        <v>9.82</v>
      </c>
      <c r="K197" s="39" t="n">
        <v>30168.58</v>
      </c>
      <c r="L197" s="44" t="n"/>
    </row>
    <row r="198" ht="15" customHeight="1">
      <c r="G198" s="81" t="n">
        <v>29577.1</v>
      </c>
      <c r="J198" s="81" t="n">
        <v>30168.58</v>
      </c>
      <c r="L198" s="42" t="n">
        <v>0</v>
      </c>
    </row>
    <row r="199" ht="41.25" customHeight="1">
      <c r="A199" s="35" t="inlineStr">
        <is>
          <t>48</t>
        </is>
      </c>
      <c r="B199" s="36" t="inlineStr">
        <is>
          <t>Прайс-лист</t>
        </is>
      </c>
      <c r="C199" s="36" t="inlineStr">
        <is>
          <t>Розетка модульная, 2P+E, с з/ш, Avanti, белое облако, 2 модуля
292,63 = [350 / 1,22] +  2% Заг.скл</t>
        </is>
      </c>
      <c r="D199" s="37" t="inlineStr">
        <is>
          <t>ШТ</t>
        </is>
      </c>
      <c r="E199" s="38" t="n">
        <v>31</v>
      </c>
      <c r="F199" s="39" t="n">
        <v>286.89</v>
      </c>
      <c r="G199" s="40" t="n"/>
      <c r="H199" s="39" t="n">
        <v>8893.59</v>
      </c>
      <c r="I199" s="40" t="n"/>
      <c r="J199" s="40" t="n">
        <v>9.82</v>
      </c>
      <c r="K199" s="39" t="n">
        <v>9071.530000000001</v>
      </c>
      <c r="L199" s="44" t="n"/>
    </row>
    <row r="200" ht="15" customHeight="1">
      <c r="G200" s="81" t="n">
        <v>8893.59</v>
      </c>
      <c r="J200" s="81" t="n">
        <v>9071.530000000001</v>
      </c>
      <c r="L200" s="42" t="n">
        <v>0</v>
      </c>
    </row>
    <row r="201" ht="55.5" customHeight="1">
      <c r="A201" s="35" t="inlineStr">
        <is>
          <t>49</t>
        </is>
      </c>
      <c r="B201" s="36" t="inlineStr">
        <is>
          <t>Прайс-лист</t>
        </is>
      </c>
      <c r="C201" s="36" t="inlineStr">
        <is>
          <t>Рамки-суппорты для монтажа розеток и выключателей "Avanti"  в комплекте с каркасом на 6 модулей
658,82 = [788 / 1,22] +  2% Заг.скл</t>
        </is>
      </c>
      <c r="D201" s="37" t="inlineStr">
        <is>
          <t>ШТ</t>
        </is>
      </c>
      <c r="E201" s="38" t="n">
        <v>31</v>
      </c>
      <c r="F201" s="39" t="n">
        <v>645.9</v>
      </c>
      <c r="G201" s="40" t="n"/>
      <c r="H201" s="39" t="n">
        <v>20022.9</v>
      </c>
      <c r="I201" s="40" t="n"/>
      <c r="J201" s="40" t="n">
        <v>9.82</v>
      </c>
      <c r="K201" s="39" t="n">
        <v>20423.42</v>
      </c>
      <c r="L201" s="44" t="n"/>
    </row>
    <row r="202" ht="15" customHeight="1">
      <c r="G202" s="81" t="n">
        <v>20022.9</v>
      </c>
      <c r="J202" s="81" t="n">
        <v>20423.42</v>
      </c>
      <c r="L202" s="42" t="n">
        <v>0</v>
      </c>
    </row>
    <row r="203" ht="69.75" customHeight="1">
      <c r="A203" s="35" t="inlineStr">
        <is>
          <t>50</t>
        </is>
      </c>
      <c r="B203" s="36" t="inlineStr">
        <is>
          <t>Прайс-лист</t>
        </is>
      </c>
      <c r="C203" s="36" t="inlineStr">
        <is>
          <t>GLORY Розетка 1-местная для открытой установки с заземлением без защитных шторок 16А РС20-3-ХБм белый матовый IEK
209,02 = [250 / 1,22] +  2% Заг.скл</t>
        </is>
      </c>
      <c r="D203" s="37" t="inlineStr">
        <is>
          <t>ШТ</t>
        </is>
      </c>
      <c r="E203" s="38" t="n">
        <v>30</v>
      </c>
      <c r="F203" s="39" t="n">
        <v>204.92</v>
      </c>
      <c r="G203" s="40" t="n"/>
      <c r="H203" s="39" t="n">
        <v>6147.6</v>
      </c>
      <c r="I203" s="40" t="n"/>
      <c r="J203" s="40" t="n">
        <v>9.82</v>
      </c>
      <c r="K203" s="39" t="n">
        <v>6270.6</v>
      </c>
      <c r="L203" s="44" t="n"/>
    </row>
    <row r="204" ht="15" customHeight="1">
      <c r="G204" s="81" t="n">
        <v>6147.6</v>
      </c>
      <c r="J204" s="81" t="n">
        <v>6270.6</v>
      </c>
      <c r="L204" s="42" t="n">
        <v>0</v>
      </c>
    </row>
    <row r="205" ht="69.75" customHeight="1">
      <c r="A205" s="35" t="inlineStr">
        <is>
          <t>51</t>
        </is>
      </c>
      <c r="B205" s="36" t="inlineStr">
        <is>
          <t>Прайс-лист</t>
        </is>
      </c>
      <c r="C205" s="36" t="inlineStr">
        <is>
          <t>GLORY Розетка 1-местная для открытой установки с заземлением без защитных шторок 16А РС20-3-ХСм сталь матовый IEK
217,37 = [260 / 1,22] +  2% Заг.скл</t>
        </is>
      </c>
      <c r="D205" s="37" t="inlineStr">
        <is>
          <t>ШТ</t>
        </is>
      </c>
      <c r="E205" s="38" t="n">
        <v>2</v>
      </c>
      <c r="F205" s="39" t="n">
        <v>213.11</v>
      </c>
      <c r="G205" s="40" t="n"/>
      <c r="H205" s="39" t="n">
        <v>426.22</v>
      </c>
      <c r="I205" s="40" t="n"/>
      <c r="J205" s="40" t="n">
        <v>9.82</v>
      </c>
      <c r="K205" s="39" t="n">
        <v>434.74</v>
      </c>
      <c r="L205" s="44" t="n"/>
    </row>
    <row r="206" ht="15" customHeight="1">
      <c r="G206" s="81" t="n">
        <v>426.22</v>
      </c>
      <c r="J206" s="81" t="n">
        <v>434.74</v>
      </c>
      <c r="L206" s="42" t="n">
        <v>0</v>
      </c>
    </row>
    <row r="207" ht="55.5" customHeight="1">
      <c r="A207" s="35" t="inlineStr">
        <is>
          <t>52</t>
        </is>
      </c>
      <c r="B207" s="36" t="inlineStr">
        <is>
          <t>Прайс-лист</t>
        </is>
      </c>
      <c r="C207" s="36" t="inlineStr">
        <is>
          <t>Коробка уравнивания потенциалов (КУП) 40-0300-У для откры-той установки 100х100х50
384,59 = [460 / 1,22] +  2% Заг.скл</t>
        </is>
      </c>
      <c r="D207" s="37" t="inlineStr">
        <is>
          <t>ШТ</t>
        </is>
      </c>
      <c r="E207" s="38" t="n">
        <v>23</v>
      </c>
      <c r="F207" s="39" t="n">
        <v>377.05</v>
      </c>
      <c r="G207" s="40" t="n"/>
      <c r="H207" s="39" t="n">
        <v>8672.15</v>
      </c>
      <c r="I207" s="40" t="n"/>
      <c r="J207" s="40" t="n">
        <v>9.82</v>
      </c>
      <c r="K207" s="39" t="n">
        <v>8845.57</v>
      </c>
      <c r="L207" s="44" t="n"/>
    </row>
    <row r="208" ht="15" customHeight="1">
      <c r="G208" s="81" t="n">
        <v>8672.15</v>
      </c>
      <c r="J208" s="81" t="n">
        <v>8845.57</v>
      </c>
      <c r="L208" s="42" t="n">
        <v>0</v>
      </c>
    </row>
    <row r="209" ht="84" customHeight="1">
      <c r="A209" s="35" t="inlineStr">
        <is>
          <t>53</t>
        </is>
      </c>
      <c r="B209" s="36" t="inlineStr">
        <is>
          <t>Прайс-лист</t>
        </is>
      </c>
      <c r="C209" s="36" t="inlineStr">
        <is>
          <t>Коробка распределительная двухкомпонентная (HF) в комплекте с компаундом и с 6-кл. зажимами, сечение до 2,5 мм^2, 100х100х40 чёрная
3 845,90 = [4 600 / 1,22] +  2% Заг.скл</t>
        </is>
      </c>
      <c r="D209" s="37" t="inlineStr">
        <is>
          <t>ШТ</t>
        </is>
      </c>
      <c r="E209" s="38" t="n">
        <v>4</v>
      </c>
      <c r="F209" s="39" t="n">
        <v>3770.49</v>
      </c>
      <c r="G209" s="40" t="n"/>
      <c r="H209" s="39" t="n">
        <v>15081.96</v>
      </c>
      <c r="I209" s="40" t="n"/>
      <c r="J209" s="40" t="n">
        <v>9.82</v>
      </c>
      <c r="K209" s="39" t="n">
        <v>15383.6</v>
      </c>
      <c r="L209" s="44" t="n"/>
    </row>
    <row r="210" ht="15" customHeight="1">
      <c r="G210" s="81" t="n">
        <v>15081.96</v>
      </c>
      <c r="J210" s="81" t="n">
        <v>15383.6</v>
      </c>
      <c r="L210" s="42" t="n">
        <v>0</v>
      </c>
    </row>
    <row r="211" ht="28.5" customHeight="1">
      <c r="A211" s="35" t="inlineStr">
        <is>
          <t>54</t>
        </is>
      </c>
      <c r="B211" s="36" t="inlineStr">
        <is>
          <t>Прайс-лист</t>
        </is>
      </c>
      <c r="C211" s="36" t="inlineStr">
        <is>
          <t>Секция нагревательная
3 929,51 = [4 700 / 1,22] +  2% Заг.скл</t>
        </is>
      </c>
      <c r="D211" s="37" t="inlineStr">
        <is>
          <t>ШТ</t>
        </is>
      </c>
      <c r="E211" s="38" t="n">
        <v>8</v>
      </c>
      <c r="F211" s="39" t="n">
        <v>3852.46</v>
      </c>
      <c r="G211" s="40" t="n"/>
      <c r="H211" s="39" t="n">
        <v>30819.68</v>
      </c>
      <c r="I211" s="40" t="n"/>
      <c r="J211" s="40" t="n">
        <v>9.82</v>
      </c>
      <c r="K211" s="39" t="n">
        <v>31436.08</v>
      </c>
      <c r="L211" s="44" t="n"/>
    </row>
    <row r="212" ht="15" customHeight="1">
      <c r="G212" s="81" t="n">
        <v>30819.68</v>
      </c>
      <c r="J212" s="81" t="n">
        <v>31436.08</v>
      </c>
      <c r="L212" s="42" t="n">
        <v>0</v>
      </c>
    </row>
    <row r="213" ht="28.5" customHeight="1">
      <c r="A213" s="35" t="inlineStr">
        <is>
          <t>55</t>
        </is>
      </c>
      <c r="B213" s="36" t="inlineStr">
        <is>
          <t>Прайс-лист</t>
        </is>
      </c>
      <c r="C213" s="36" t="inlineStr">
        <is>
          <t>Коробка соединительная силовая
2 090,16 = [2 500 / 1,22] +  2% Заг.скл</t>
        </is>
      </c>
      <c r="D213" s="37" t="inlineStr">
        <is>
          <t>ШТ</t>
        </is>
      </c>
      <c r="E213" s="38" t="n">
        <v>1</v>
      </c>
      <c r="F213" s="39" t="n">
        <v>2049.18</v>
      </c>
      <c r="G213" s="40" t="n"/>
      <c r="H213" s="39" t="n">
        <v>2049.18</v>
      </c>
      <c r="I213" s="40" t="n"/>
      <c r="J213" s="40" t="n">
        <v>9.82</v>
      </c>
      <c r="K213" s="39" t="n">
        <v>2090.16</v>
      </c>
      <c r="L213" s="44" t="n"/>
    </row>
    <row r="214" ht="15" customHeight="1">
      <c r="G214" s="81" t="n">
        <v>2049.18</v>
      </c>
      <c r="J214" s="81" t="n">
        <v>2090.16</v>
      </c>
      <c r="L214" s="42" t="n">
        <v>0</v>
      </c>
    </row>
    <row r="215" ht="28.5" customHeight="1">
      <c r="A215" s="35" t="inlineStr">
        <is>
          <t>56</t>
        </is>
      </c>
      <c r="B215" s="36" t="inlineStr">
        <is>
          <t>Прайс-лист</t>
        </is>
      </c>
      <c r="C215" s="36" t="inlineStr">
        <is>
          <t>Коробка соединительная силовая
2 090,16 = [2 500 / 1,22] +  2% Заг.скл</t>
        </is>
      </c>
      <c r="D215" s="37" t="inlineStr">
        <is>
          <t>ШТ</t>
        </is>
      </c>
      <c r="E215" s="38" t="n">
        <v>1</v>
      </c>
      <c r="F215" s="39" t="n">
        <v>2049.18</v>
      </c>
      <c r="G215" s="40" t="n"/>
      <c r="H215" s="39" t="n">
        <v>2049.18</v>
      </c>
      <c r="I215" s="40" t="n"/>
      <c r="J215" s="40" t="n">
        <v>9.82</v>
      </c>
      <c r="K215" s="39" t="n">
        <v>2090.16</v>
      </c>
      <c r="L215" s="44" t="n"/>
    </row>
    <row r="216" ht="15" customHeight="1">
      <c r="G216" s="81" t="n">
        <v>2049.18</v>
      </c>
      <c r="J216" s="81" t="n">
        <v>2090.16</v>
      </c>
      <c r="L216" s="42" t="n">
        <v>0</v>
      </c>
    </row>
    <row r="217" ht="28.5" customHeight="1">
      <c r="A217" s="35" t="inlineStr">
        <is>
          <t>57</t>
        </is>
      </c>
      <c r="B217" s="36" t="inlineStr">
        <is>
          <t>Прайс-лист</t>
        </is>
      </c>
      <c r="C217" s="36" t="inlineStr">
        <is>
          <t>Коробка соединительная силовая
2 090,16 = [2 500 / 1,22] +  2% Заг.скл</t>
        </is>
      </c>
      <c r="D217" s="37" t="inlineStr">
        <is>
          <t>ШТ</t>
        </is>
      </c>
      <c r="E217" s="38" t="n">
        <v>1</v>
      </c>
      <c r="F217" s="39" t="n">
        <v>2049.18</v>
      </c>
      <c r="G217" s="40" t="n"/>
      <c r="H217" s="39" t="n">
        <v>2049.18</v>
      </c>
      <c r="I217" s="40" t="n"/>
      <c r="J217" s="40" t="n">
        <v>9.82</v>
      </c>
      <c r="K217" s="39" t="n">
        <v>2090.16</v>
      </c>
      <c r="L217" s="44" t="n"/>
    </row>
    <row r="218" ht="15" customHeight="1">
      <c r="G218" s="81" t="n">
        <v>2049.18</v>
      </c>
      <c r="J218" s="81" t="n">
        <v>2090.16</v>
      </c>
      <c r="L218" s="42" t="n">
        <v>0</v>
      </c>
    </row>
    <row r="219" ht="28.5" customHeight="1">
      <c r="A219" s="35" t="inlineStr">
        <is>
          <t>58</t>
        </is>
      </c>
      <c r="B219" s="36" t="inlineStr">
        <is>
          <t>Прайс-лист</t>
        </is>
      </c>
      <c r="C219" s="36" t="inlineStr">
        <is>
          <t>Шкаф управления*
20 901,64 = [25 000 / 1,22] +  2% Заг.скл</t>
        </is>
      </c>
      <c r="D219" s="37" t="inlineStr">
        <is>
          <t>ШТ</t>
        </is>
      </c>
      <c r="E219" s="38" t="n">
        <v>1</v>
      </c>
      <c r="F219" s="39" t="n">
        <v>20491.8</v>
      </c>
      <c r="G219" s="40" t="n"/>
      <c r="H219" s="39" t="n">
        <v>20491.8</v>
      </c>
      <c r="I219" s="40" t="n"/>
      <c r="J219" s="40" t="n">
        <v>9.82</v>
      </c>
      <c r="K219" s="39" t="n">
        <v>20901.64</v>
      </c>
      <c r="L219" s="44" t="n"/>
    </row>
    <row r="220" ht="15" customHeight="1">
      <c r="G220" s="81" t="n">
        <v>20491.8</v>
      </c>
      <c r="J220" s="81" t="n">
        <v>20901.64</v>
      </c>
      <c r="L220" s="42" t="n">
        <v>0</v>
      </c>
    </row>
    <row r="221" ht="28.5" customHeight="1">
      <c r="A221" s="35" t="inlineStr">
        <is>
          <t>59</t>
        </is>
      </c>
      <c r="B221" s="36" t="inlineStr">
        <is>
          <t>Прайс-лист</t>
        </is>
      </c>
      <c r="C221" s="36" t="inlineStr">
        <is>
          <t>Коробка соединительная
125,41 = [150 / 1,22] +  2% Заг.скл</t>
        </is>
      </c>
      <c r="D221" s="37" t="inlineStr">
        <is>
          <t>ШТ</t>
        </is>
      </c>
      <c r="E221" s="38" t="n">
        <v>1</v>
      </c>
      <c r="F221" s="39" t="n">
        <v>122.95</v>
      </c>
      <c r="G221" s="40" t="n"/>
      <c r="H221" s="39" t="n">
        <v>122.95</v>
      </c>
      <c r="I221" s="40" t="n"/>
      <c r="J221" s="40" t="n">
        <v>9.82</v>
      </c>
      <c r="K221" s="39" t="n">
        <v>125.41</v>
      </c>
      <c r="L221" s="44" t="n"/>
    </row>
    <row r="222" ht="15" customHeight="1">
      <c r="G222" s="81" t="n">
        <v>122.95</v>
      </c>
      <c r="J222" s="81" t="n">
        <v>125.41</v>
      </c>
      <c r="L222" s="42" t="n">
        <v>0</v>
      </c>
    </row>
    <row r="223" ht="28.5" customHeight="1">
      <c r="A223" s="35" t="inlineStr">
        <is>
          <t>60</t>
        </is>
      </c>
      <c r="B223" s="36" t="inlineStr">
        <is>
          <t>Прайс-лист</t>
        </is>
      </c>
      <c r="C223" s="36" t="inlineStr">
        <is>
          <t>Датчик температуры
668,85 = [800 / 1,22] +  2% Заг.скл</t>
        </is>
      </c>
      <c r="D223" s="37" t="inlineStr">
        <is>
          <t>ШТ</t>
        </is>
      </c>
      <c r="E223" s="38" t="n">
        <v>1</v>
      </c>
      <c r="F223" s="39" t="n">
        <v>655.74</v>
      </c>
      <c r="G223" s="40" t="n"/>
      <c r="H223" s="39" t="n">
        <v>655.74</v>
      </c>
      <c r="I223" s="40" t="n"/>
      <c r="J223" s="40" t="n">
        <v>9.82</v>
      </c>
      <c r="K223" s="39" t="n">
        <v>668.85</v>
      </c>
      <c r="L223" s="44" t="n"/>
    </row>
    <row r="224" ht="15" customHeight="1">
      <c r="G224" s="81" t="n">
        <v>655.74</v>
      </c>
      <c r="J224" s="81" t="n">
        <v>668.85</v>
      </c>
      <c r="L224" s="42" t="n">
        <v>0</v>
      </c>
    </row>
    <row r="225" ht="28.5" customHeight="1">
      <c r="A225" s="35" t="inlineStr">
        <is>
          <t>61</t>
        </is>
      </c>
      <c r="B225" s="36" t="inlineStr">
        <is>
          <t>Прайс-лист</t>
        </is>
      </c>
      <c r="C225" s="36" t="inlineStr">
        <is>
          <t>Лента монтажная
41,80 = [50 / 1,22] +  2% Заг.скл</t>
        </is>
      </c>
      <c r="D225" s="37" t="inlineStr">
        <is>
          <t>м</t>
        </is>
      </c>
      <c r="E225" s="38" t="n">
        <v>140</v>
      </c>
      <c r="F225" s="39" t="n">
        <v>40.98</v>
      </c>
      <c r="G225" s="40" t="n"/>
      <c r="H225" s="39" t="n">
        <v>5737.2</v>
      </c>
      <c r="I225" s="40" t="n"/>
      <c r="J225" s="40" t="n">
        <v>9.82</v>
      </c>
      <c r="K225" s="39" t="n">
        <v>5852</v>
      </c>
      <c r="L225" s="44" t="n"/>
    </row>
    <row r="226" ht="15" customHeight="1">
      <c r="G226" s="81" t="n">
        <v>5737.2</v>
      </c>
      <c r="J226" s="81" t="n">
        <v>5852</v>
      </c>
      <c r="L226" s="42" t="n">
        <v>0</v>
      </c>
    </row>
    <row r="227" ht="28.5" customHeight="1">
      <c r="A227" s="35" t="inlineStr">
        <is>
          <t>62</t>
        </is>
      </c>
      <c r="B227" s="36" t="inlineStr">
        <is>
          <t>Прайс-лист</t>
        </is>
      </c>
      <c r="C227" s="36" t="inlineStr">
        <is>
          <t>Кронштейн
376,23 = [450 / 1,22] +  2% Заг.скл</t>
        </is>
      </c>
      <c r="D227" s="37" t="inlineStr">
        <is>
          <t>ШТ</t>
        </is>
      </c>
      <c r="E227" s="38" t="n">
        <v>4</v>
      </c>
      <c r="F227" s="39" t="n">
        <v>368.85</v>
      </c>
      <c r="G227" s="40" t="n"/>
      <c r="H227" s="39" t="n">
        <v>1475.4</v>
      </c>
      <c r="I227" s="40" t="n"/>
      <c r="J227" s="40" t="n">
        <v>9.82</v>
      </c>
      <c r="K227" s="39" t="n">
        <v>1504.92</v>
      </c>
      <c r="L227" s="44" t="n"/>
    </row>
    <row r="228" ht="15" customHeight="1">
      <c r="G228" s="81" t="n">
        <v>1475.4</v>
      </c>
      <c r="J228" s="81" t="n">
        <v>1504.92</v>
      </c>
      <c r="L228" s="42" t="n">
        <v>0</v>
      </c>
    </row>
    <row r="229" ht="28.5" customHeight="1">
      <c r="A229" s="35" t="inlineStr">
        <is>
          <t>63</t>
        </is>
      </c>
      <c r="B229" s="36" t="inlineStr">
        <is>
          <t>Прайс-лист</t>
        </is>
      </c>
      <c r="C229" s="36" t="inlineStr">
        <is>
          <t>Металлорукав
74,41 = [89 / 1,22] +  2% Заг.скл</t>
        </is>
      </c>
      <c r="D229" s="37" t="inlineStr">
        <is>
          <t>м</t>
        </is>
      </c>
      <c r="E229" s="38" t="n">
        <v>20</v>
      </c>
      <c r="F229" s="39" t="n">
        <v>72.95</v>
      </c>
      <c r="G229" s="40" t="n"/>
      <c r="H229" s="39" t="n">
        <v>1459</v>
      </c>
      <c r="I229" s="40" t="n"/>
      <c r="J229" s="40" t="n">
        <v>9.82</v>
      </c>
      <c r="K229" s="39" t="n">
        <v>1488.2</v>
      </c>
      <c r="L229" s="44" t="n"/>
    </row>
    <row r="230" ht="15" customHeight="1">
      <c r="G230" s="81" t="n">
        <v>1459</v>
      </c>
      <c r="J230" s="81" t="n">
        <v>1488.2</v>
      </c>
      <c r="L230" s="42" t="n">
        <v>0</v>
      </c>
    </row>
    <row r="231" ht="41.25" customHeight="1">
      <c r="A231" s="35" t="inlineStr">
        <is>
          <t>64</t>
        </is>
      </c>
      <c r="B231" s="36" t="inlineStr">
        <is>
          <t>Прайс-лист</t>
        </is>
      </c>
      <c r="C231" s="36" t="inlineStr">
        <is>
          <t>Сетка сварная (аматурная) 100х100х4 из проволоки ВР-1  площадь 1,2х1,2 м
2 090,16 = [2 500 / 1,22] +  2% Заг.скл</t>
        </is>
      </c>
      <c r="D231" s="37" t="inlineStr">
        <is>
          <t>ШТ</t>
        </is>
      </c>
      <c r="E231" s="38" t="n">
        <v>3</v>
      </c>
      <c r="F231" s="39" t="n">
        <v>2049.18</v>
      </c>
      <c r="G231" s="40" t="n"/>
      <c r="H231" s="39" t="n">
        <v>6147.54</v>
      </c>
      <c r="I231" s="40" t="n"/>
      <c r="J231" s="40" t="n">
        <v>9.82</v>
      </c>
      <c r="K231" s="39" t="n">
        <v>6270.48</v>
      </c>
      <c r="L231" s="44" t="n"/>
    </row>
    <row r="232" ht="15" customHeight="1">
      <c r="G232" s="81" t="n">
        <v>6147.54</v>
      </c>
      <c r="J232" s="81" t="n">
        <v>6270.48</v>
      </c>
      <c r="L232" s="42" t="n">
        <v>0</v>
      </c>
    </row>
    <row r="233" ht="41.25" customHeight="1">
      <c r="A233" s="35" t="inlineStr">
        <is>
          <t>65</t>
        </is>
      </c>
      <c r="B233" s="36" t="inlineStr">
        <is>
          <t>Прайс-лист</t>
        </is>
      </c>
      <c r="C233" s="36" t="inlineStr">
        <is>
          <t>Труба гофрированная из ПВХ Дн=25 мм
45,15 = [54 / 1,22] +  2% Заг.скл</t>
        </is>
      </c>
      <c r="D233" s="37" t="inlineStr">
        <is>
          <t>м</t>
        </is>
      </c>
      <c r="E233" s="38" t="n">
        <v>650</v>
      </c>
      <c r="F233" s="39" t="n">
        <v>44.26</v>
      </c>
      <c r="G233" s="40" t="n"/>
      <c r="H233" s="39" t="n">
        <v>28769</v>
      </c>
      <c r="I233" s="40" t="n"/>
      <c r="J233" s="40" t="n">
        <v>9.82</v>
      </c>
      <c r="K233" s="39" t="n">
        <v>29347.5</v>
      </c>
      <c r="L233" s="44" t="n"/>
    </row>
    <row r="234" ht="15" customHeight="1">
      <c r="G234" s="81" t="n">
        <v>28769</v>
      </c>
      <c r="J234" s="81" t="n">
        <v>29347.5</v>
      </c>
      <c r="L234" s="42" t="n">
        <v>0</v>
      </c>
    </row>
    <row r="235" ht="69.75" customHeight="1">
      <c r="A235" s="35" t="inlineStr">
        <is>
          <t>66</t>
        </is>
      </c>
      <c r="B235" s="36" t="inlineStr">
        <is>
          <t>Прайс-лист</t>
        </is>
      </c>
      <c r="C235" s="36" t="inlineStr">
        <is>
          <t>Труба гофрированная ПЛЛ тяжёлая безгалогенная (HF) негорючая (НГ) стойкая к ультрафиолету (УФ) белая с/з d32 мм
65,21 = [78 / 1,22] +  2% Заг.скл</t>
        </is>
      </c>
      <c r="D235" s="37" t="inlineStr">
        <is>
          <t>м</t>
        </is>
      </c>
      <c r="E235" s="38" t="n">
        <v>5</v>
      </c>
      <c r="F235" s="39" t="n">
        <v>63.93</v>
      </c>
      <c r="G235" s="40" t="n"/>
      <c r="H235" s="39" t="n">
        <v>319.65</v>
      </c>
      <c r="I235" s="40" t="n"/>
      <c r="J235" s="40" t="n">
        <v>9.82</v>
      </c>
      <c r="K235" s="39" t="n">
        <v>326.05</v>
      </c>
      <c r="L235" s="44" t="n"/>
    </row>
    <row r="236" ht="15" customHeight="1">
      <c r="G236" s="81" t="n">
        <v>319.65</v>
      </c>
      <c r="J236" s="81" t="n">
        <v>326.05</v>
      </c>
      <c r="L236" s="42" t="n">
        <v>0</v>
      </c>
    </row>
    <row r="237"/>
    <row r="238" ht="15" customHeight="1">
      <c r="A238" s="82" t="inlineStr">
        <is>
          <t>Итого по подразделу: Электроустановочные изделия</t>
        </is>
      </c>
      <c r="G238" s="81" t="n">
        <v>720862.84</v>
      </c>
      <c r="I238" s="43" t="n"/>
      <c r="J238" s="81" t="n">
        <v>11142023.49</v>
      </c>
      <c r="L238" s="42" t="n">
        <v>7423.898</v>
      </c>
    </row>
    <row r="239"/>
    <row r="240"/>
    <row r="241"/>
    <row r="242" ht="15" customHeight="1">
      <c r="A242" s="82" t="inlineStr">
        <is>
          <t>Итого по разделу: АБЧ</t>
        </is>
      </c>
      <c r="G242" s="81" t="n">
        <v>4276858.12</v>
      </c>
      <c r="I242" s="43" t="n"/>
      <c r="J242" s="81" t="n">
        <v>17106233.62</v>
      </c>
      <c r="L242" s="42" t="n">
        <v>9160.009</v>
      </c>
    </row>
    <row r="243"/>
    <row r="244"/>
    <row r="245"/>
    <row r="246" ht="16.5" customHeight="1">
      <c r="A246" s="1" t="inlineStr">
        <is>
          <t>Раздел: Производственная часть</t>
        </is>
      </c>
    </row>
    <row r="247"/>
    <row r="248" ht="16.5" customHeight="1">
      <c r="A248" s="1" t="inlineStr">
        <is>
          <t>Подраздел: Щиты групповые силовые</t>
        </is>
      </c>
    </row>
    <row r="249" ht="28.5" customHeight="1">
      <c r="A249" s="28" t="inlineStr">
        <is>
          <t>67</t>
        </is>
      </c>
      <c r="B249" s="29" t="inlineStr">
        <is>
          <t>м11-06-001-5</t>
        </is>
      </c>
      <c r="C249" s="29" t="inlineStr">
        <is>
          <t>Щиты и пульты, масса до 350 кг</t>
        </is>
      </c>
      <c r="D249" s="30" t="inlineStr">
        <is>
          <t>1  ШТ.</t>
        </is>
      </c>
      <c r="E249" s="24" t="n">
        <v>26</v>
      </c>
      <c r="F249" s="23" t="n">
        <v>759.65</v>
      </c>
      <c r="G249" s="18" t="n"/>
      <c r="H249" s="23" t="n"/>
      <c r="I249" s="18" t="inlineStr">
        <is>
          <t>м11-06-001-5</t>
        </is>
      </c>
      <c r="J249" s="18" t="n"/>
      <c r="K249" s="23" t="n"/>
      <c r="L249" s="31" t="n"/>
    </row>
    <row r="250" ht="14.25" customHeight="1">
      <c r="A250" s="28" t="n"/>
      <c r="B250" s="29" t="n"/>
      <c r="C250" s="29" t="inlineStr">
        <is>
          <t>Зарплата</t>
        </is>
      </c>
      <c r="D250" s="30" t="n"/>
      <c r="E250" s="24" t="n"/>
      <c r="F250" s="23" t="n">
        <v>179.54</v>
      </c>
      <c r="G250" s="18" t="n"/>
      <c r="H250" s="23" t="n">
        <v>4668.04</v>
      </c>
      <c r="I250" s="18" t="n"/>
      <c r="J250" s="18" t="n">
        <v>56.04</v>
      </c>
      <c r="K250" s="23" t="n">
        <v>261596.96</v>
      </c>
      <c r="L250" s="31" t="n"/>
    </row>
    <row r="251" ht="14.25" customHeight="1">
      <c r="A251" s="28" t="n"/>
      <c r="B251" s="29" t="n"/>
      <c r="C251" s="29" t="inlineStr">
        <is>
          <t>Эксплуатация машин</t>
        </is>
      </c>
      <c r="D251" s="30" t="n"/>
      <c r="E251" s="24" t="n"/>
      <c r="F251" s="23" t="n">
        <v>93.93000000000001</v>
      </c>
      <c r="G251" s="18" t="n"/>
      <c r="H251" s="23" t="n">
        <v>2442.18</v>
      </c>
      <c r="I251" s="18" t="n"/>
      <c r="J251" s="18" t="n">
        <v>18.57</v>
      </c>
      <c r="K251" s="23" t="n">
        <v>45351.28</v>
      </c>
      <c r="L251" s="31" t="n"/>
    </row>
    <row r="252" ht="14.25" customHeight="1">
      <c r="A252" s="28" t="n"/>
      <c r="B252" s="29" t="n"/>
      <c r="C252" s="29" t="inlineStr">
        <is>
          <t>в т.ч. зарплата машинистов</t>
        </is>
      </c>
      <c r="D252" s="30" t="n"/>
      <c r="E252" s="24" t="n"/>
      <c r="F252" s="23" t="n">
        <v>3.51</v>
      </c>
      <c r="G252" s="18" t="n"/>
      <c r="H252" s="32" t="n">
        <v>91.26000000000001</v>
      </c>
      <c r="I252" s="18" t="n"/>
      <c r="J252" s="18" t="n">
        <v>56.04</v>
      </c>
      <c r="K252" s="32" t="n">
        <v>5114.21</v>
      </c>
      <c r="L252" s="31" t="n"/>
    </row>
    <row r="253" ht="14.25" customHeight="1">
      <c r="A253" s="28" t="n"/>
      <c r="B253" s="29" t="n"/>
      <c r="C253" s="29" t="inlineStr">
        <is>
          <t>Материальные ресурсы</t>
        </is>
      </c>
      <c r="D253" s="30" t="n"/>
      <c r="E253" s="24" t="n"/>
      <c r="F253" s="23" t="n">
        <v>486.18</v>
      </c>
      <c r="G253" s="18" t="n"/>
      <c r="H253" s="23" t="n">
        <v>12640.68</v>
      </c>
      <c r="I253" s="18" t="n"/>
      <c r="J253" s="18" t="n">
        <v>9.43</v>
      </c>
      <c r="K253" s="23" t="n">
        <v>119201.61</v>
      </c>
      <c r="L253" s="31" t="n"/>
    </row>
    <row r="254" ht="14.25" customHeight="1">
      <c r="A254" s="28" t="n"/>
      <c r="B254" s="29" t="n"/>
      <c r="C254" s="29" t="inlineStr">
        <is>
          <t>НР от ФОТ</t>
        </is>
      </c>
      <c r="D254" s="30" t="inlineStr">
        <is>
          <t>%</t>
        </is>
      </c>
      <c r="E254" s="24" t="n">
        <v>90</v>
      </c>
      <c r="F254" s="33" t="n"/>
      <c r="G254" s="18" t="n"/>
      <c r="H254" s="23" t="n">
        <v>4283.37</v>
      </c>
      <c r="I254" s="34" t="n"/>
      <c r="J254" s="19" t="n">
        <v>90</v>
      </c>
      <c r="K254" s="23" t="n">
        <v>240040.05</v>
      </c>
      <c r="L254" s="31" t="n"/>
    </row>
    <row r="255" ht="14.25" customHeight="1">
      <c r="A255" s="28" t="n"/>
      <c r="B255" s="29" t="n"/>
      <c r="C255" s="29" t="inlineStr">
        <is>
          <t>СП от ФОТ</t>
        </is>
      </c>
      <c r="D255" s="30" t="inlineStr">
        <is>
          <t>%</t>
        </is>
      </c>
      <c r="E255" s="24" t="n">
        <v>46</v>
      </c>
      <c r="F255" s="33" t="n"/>
      <c r="G255" s="18" t="n"/>
      <c r="H255" s="23" t="n">
        <v>2189.28</v>
      </c>
      <c r="I255" s="34" t="n"/>
      <c r="J255" s="19" t="n">
        <v>46</v>
      </c>
      <c r="K255" s="23" t="n">
        <v>122687.14</v>
      </c>
      <c r="L255" s="31" t="n"/>
    </row>
    <row r="256" ht="14.25" customHeight="1">
      <c r="A256" s="35" t="n"/>
      <c r="B256" s="36" t="n"/>
      <c r="C256" s="36" t="inlineStr">
        <is>
          <t>Затраты труда</t>
        </is>
      </c>
      <c r="D256" s="37" t="inlineStr">
        <is>
          <t>чел-ч</t>
        </is>
      </c>
      <c r="E256" s="38" t="n">
        <v>19.1</v>
      </c>
      <c r="F256" s="39" t="n"/>
      <c r="G256" s="40" t="n"/>
      <c r="H256" s="39" t="n"/>
      <c r="I256" s="40" t="n"/>
      <c r="J256" s="40" t="n"/>
      <c r="K256" s="39" t="n"/>
      <c r="L256" s="41" t="n">
        <v>496.6</v>
      </c>
    </row>
    <row r="257" ht="15" customHeight="1">
      <c r="G257" s="81" t="n">
        <v>26223.55</v>
      </c>
      <c r="J257" s="81" t="n">
        <v>788877.04</v>
      </c>
      <c r="L257" s="42" t="n">
        <v>496.6</v>
      </c>
    </row>
    <row r="258"/>
    <row r="259" ht="15" customHeight="1">
      <c r="A259" s="82" t="inlineStr">
        <is>
          <t>Итого по подразделу: Щиты групповые силовые</t>
        </is>
      </c>
      <c r="G259" s="81" t="n">
        <v>26223.55</v>
      </c>
      <c r="I259" s="43" t="n"/>
      <c r="J259" s="81" t="n">
        <v>788877.04</v>
      </c>
      <c r="L259" s="42" t="n">
        <v>496.6</v>
      </c>
    </row>
    <row r="260"/>
    <row r="261"/>
    <row r="262"/>
    <row r="263" ht="16.5" customHeight="1">
      <c r="A263" s="1" t="inlineStr">
        <is>
          <t>Подраздел: Оборудование</t>
        </is>
      </c>
    </row>
    <row r="264" ht="28.5" customHeight="1">
      <c r="A264" s="35" t="inlineStr">
        <is>
          <t>68</t>
        </is>
      </c>
      <c r="B264" s="36" t="inlineStr">
        <is>
          <t>Прайс-лист</t>
        </is>
      </c>
      <c r="C264" s="36" t="inlineStr">
        <is>
          <t>Щит ЩР1.1
29 032,78 = [35 000 / 1,22] +  1,2% Заг.скл</t>
        </is>
      </c>
      <c r="D264" s="37" t="inlineStr">
        <is>
          <t>КОМП</t>
        </is>
      </c>
      <c r="E264" s="38" t="n">
        <v>1</v>
      </c>
      <c r="F264" s="39" t="n">
        <v>28688.52</v>
      </c>
      <c r="G264" s="40" t="n"/>
      <c r="H264" s="39" t="n">
        <v>28688.52</v>
      </c>
      <c r="I264" s="40" t="n"/>
      <c r="J264" s="40" t="n">
        <v>6.44</v>
      </c>
      <c r="K264" s="39" t="n">
        <v>29032.78</v>
      </c>
      <c r="L264" s="44" t="n"/>
    </row>
    <row r="265" ht="15" customHeight="1">
      <c r="G265" s="81" t="n">
        <v>28688.52</v>
      </c>
      <c r="J265" s="81" t="n">
        <v>29032.78</v>
      </c>
      <c r="L265" s="42" t="n">
        <v>0</v>
      </c>
    </row>
    <row r="266" ht="28.5" customHeight="1">
      <c r="A266" s="35" t="inlineStr">
        <is>
          <t>69</t>
        </is>
      </c>
      <c r="B266" s="36" t="inlineStr">
        <is>
          <t>Прайс-лист</t>
        </is>
      </c>
      <c r="C266" s="36" t="inlineStr">
        <is>
          <t>Щит ЩР1.2
29 032,78 = [35 000 / 1,22] +  1,2% Заг.скл</t>
        </is>
      </c>
      <c r="D266" s="37" t="inlineStr">
        <is>
          <t>КОМП</t>
        </is>
      </c>
      <c r="E266" s="38" t="n">
        <v>1</v>
      </c>
      <c r="F266" s="39" t="n">
        <v>28688.52</v>
      </c>
      <c r="G266" s="40" t="n"/>
      <c r="H266" s="39" t="n">
        <v>28688.52</v>
      </c>
      <c r="I266" s="40" t="n"/>
      <c r="J266" s="40" t="n">
        <v>6.44</v>
      </c>
      <c r="K266" s="39" t="n">
        <v>29032.78</v>
      </c>
      <c r="L266" s="44" t="n"/>
    </row>
    <row r="267" ht="15" customHeight="1">
      <c r="G267" s="81" t="n">
        <v>28688.52</v>
      </c>
      <c r="J267" s="81" t="n">
        <v>29032.78</v>
      </c>
      <c r="L267" s="42" t="n">
        <v>0</v>
      </c>
    </row>
    <row r="268" ht="28.5" customHeight="1">
      <c r="A268" s="35" t="inlineStr">
        <is>
          <t>70</t>
        </is>
      </c>
      <c r="B268" s="36" t="inlineStr">
        <is>
          <t>Прайс-лист</t>
        </is>
      </c>
      <c r="C268" s="36" t="inlineStr">
        <is>
          <t>Щит ЩР2.2
29 032,78 = [35 000 / 1,22] +  1,2% Заг.скл</t>
        </is>
      </c>
      <c r="D268" s="37" t="inlineStr">
        <is>
          <t>КОМП</t>
        </is>
      </c>
      <c r="E268" s="38" t="n">
        <v>1</v>
      </c>
      <c r="F268" s="39" t="n">
        <v>28688.52</v>
      </c>
      <c r="G268" s="40" t="n"/>
      <c r="H268" s="39" t="n">
        <v>28688.52</v>
      </c>
      <c r="I268" s="40" t="n"/>
      <c r="J268" s="40" t="n">
        <v>6.44</v>
      </c>
      <c r="K268" s="39" t="n">
        <v>29032.78</v>
      </c>
      <c r="L268" s="44" t="n"/>
    </row>
    <row r="269" ht="15" customHeight="1">
      <c r="G269" s="81" t="n">
        <v>28688.52</v>
      </c>
      <c r="J269" s="81" t="n">
        <v>29032.78</v>
      </c>
      <c r="L269" s="42" t="n">
        <v>0</v>
      </c>
    </row>
    <row r="270" ht="28.5" customHeight="1">
      <c r="A270" s="35" t="inlineStr">
        <is>
          <t>71</t>
        </is>
      </c>
      <c r="B270" s="36" t="inlineStr">
        <is>
          <t>Прайс-лист</t>
        </is>
      </c>
      <c r="C270" s="36" t="inlineStr">
        <is>
          <t>Щит ЩР2.1
29 032,78 = [35 000 / 1,22] +  1,2% Заг.скл</t>
        </is>
      </c>
      <c r="D270" s="37" t="inlineStr">
        <is>
          <t>КОМП</t>
        </is>
      </c>
      <c r="E270" s="38" t="n">
        <v>1</v>
      </c>
      <c r="F270" s="39" t="n">
        <v>28688.52</v>
      </c>
      <c r="G270" s="40" t="n"/>
      <c r="H270" s="39" t="n">
        <v>28688.52</v>
      </c>
      <c r="I270" s="40" t="n"/>
      <c r="J270" s="40" t="n">
        <v>6.44</v>
      </c>
      <c r="K270" s="39" t="n">
        <v>29032.78</v>
      </c>
      <c r="L270" s="44" t="n"/>
    </row>
    <row r="271" ht="15" customHeight="1">
      <c r="G271" s="81" t="n">
        <v>28688.52</v>
      </c>
      <c r="J271" s="81" t="n">
        <v>29032.78</v>
      </c>
      <c r="L271" s="42" t="n">
        <v>0</v>
      </c>
    </row>
    <row r="272" ht="28.5" customHeight="1">
      <c r="A272" s="35" t="inlineStr">
        <is>
          <t>72</t>
        </is>
      </c>
      <c r="B272" s="36" t="inlineStr">
        <is>
          <t>Прайс-лист</t>
        </is>
      </c>
      <c r="C272" s="36" t="inlineStr">
        <is>
          <t>Щит ЩС22
43 963,93 = [53 000 / 1,22] +  1,2% Заг.скл</t>
        </is>
      </c>
      <c r="D272" s="37" t="inlineStr">
        <is>
          <t>КОМП</t>
        </is>
      </c>
      <c r="E272" s="38" t="n">
        <v>1</v>
      </c>
      <c r="F272" s="39" t="n">
        <v>43442.62</v>
      </c>
      <c r="G272" s="40" t="n"/>
      <c r="H272" s="39" t="n">
        <v>43442.62</v>
      </c>
      <c r="I272" s="40" t="n"/>
      <c r="J272" s="40" t="n">
        <v>6.44</v>
      </c>
      <c r="K272" s="39" t="n">
        <v>43963.93</v>
      </c>
      <c r="L272" s="44" t="n"/>
    </row>
    <row r="273" ht="15" customHeight="1">
      <c r="G273" s="81" t="n">
        <v>43442.62</v>
      </c>
      <c r="J273" s="81" t="n">
        <v>43963.93</v>
      </c>
      <c r="L273" s="42" t="n">
        <v>0</v>
      </c>
    </row>
    <row r="274" ht="28.5" customHeight="1">
      <c r="A274" s="35" t="inlineStr">
        <is>
          <t>73</t>
        </is>
      </c>
      <c r="B274" s="36" t="inlineStr">
        <is>
          <t>Прайс-лист</t>
        </is>
      </c>
      <c r="C274" s="36" t="inlineStr">
        <is>
          <t>Щит ЩР3.1
31 521,31 = [38 000 / 1,22] +  1,2% Заг.скл</t>
        </is>
      </c>
      <c r="D274" s="37" t="inlineStr">
        <is>
          <t>КОМП</t>
        </is>
      </c>
      <c r="E274" s="38" t="n">
        <v>1</v>
      </c>
      <c r="F274" s="39" t="n">
        <v>31147.54</v>
      </c>
      <c r="G274" s="40" t="n"/>
      <c r="H274" s="39" t="n">
        <v>31147.54</v>
      </c>
      <c r="I274" s="40" t="n"/>
      <c r="J274" s="40" t="n">
        <v>6.44</v>
      </c>
      <c r="K274" s="39" t="n">
        <v>31521.31</v>
      </c>
      <c r="L274" s="44" t="n"/>
    </row>
    <row r="275" ht="15" customHeight="1">
      <c r="G275" s="81" t="n">
        <v>31147.54</v>
      </c>
      <c r="J275" s="81" t="n">
        <v>31521.31</v>
      </c>
      <c r="L275" s="42" t="n">
        <v>0</v>
      </c>
    </row>
    <row r="276" ht="28.5" customHeight="1">
      <c r="A276" s="35" t="inlineStr">
        <is>
          <t>74</t>
        </is>
      </c>
      <c r="B276" s="36" t="inlineStr">
        <is>
          <t>Прайс-лист</t>
        </is>
      </c>
      <c r="C276" s="36" t="inlineStr">
        <is>
          <t>Щит ЩР3.2
31 521,31 = [38 000 / 1,22] +  1,2% Заг.скл</t>
        </is>
      </c>
      <c r="D276" s="37" t="inlineStr">
        <is>
          <t>КОМП</t>
        </is>
      </c>
      <c r="E276" s="38" t="n">
        <v>1</v>
      </c>
      <c r="F276" s="39" t="n">
        <v>31147.54</v>
      </c>
      <c r="G276" s="40" t="n"/>
      <c r="H276" s="39" t="n">
        <v>31147.54</v>
      </c>
      <c r="I276" s="40" t="n"/>
      <c r="J276" s="40" t="n">
        <v>6.44</v>
      </c>
      <c r="K276" s="39" t="n">
        <v>31521.31</v>
      </c>
      <c r="L276" s="44" t="n"/>
    </row>
    <row r="277" ht="15" customHeight="1">
      <c r="G277" s="81" t="n">
        <v>31147.54</v>
      </c>
      <c r="J277" s="81" t="n">
        <v>31521.31</v>
      </c>
      <c r="L277" s="42" t="n">
        <v>0</v>
      </c>
    </row>
    <row r="278" ht="28.5" customHeight="1">
      <c r="A278" s="35" t="inlineStr">
        <is>
          <t>75</t>
        </is>
      </c>
      <c r="B278" s="36" t="inlineStr">
        <is>
          <t>Прайс-лист</t>
        </is>
      </c>
      <c r="C278" s="36" t="inlineStr">
        <is>
          <t>Щит ЩР4.1
31 521,31 = [38 000 / 1,22] +  1,2% Заг.скл</t>
        </is>
      </c>
      <c r="D278" s="37" t="inlineStr">
        <is>
          <t>КОМП</t>
        </is>
      </c>
      <c r="E278" s="38" t="n">
        <v>1</v>
      </c>
      <c r="F278" s="39" t="n">
        <v>31147.54</v>
      </c>
      <c r="G278" s="40" t="n"/>
      <c r="H278" s="39" t="n">
        <v>31147.54</v>
      </c>
      <c r="I278" s="40" t="n"/>
      <c r="J278" s="40" t="n">
        <v>6.44</v>
      </c>
      <c r="K278" s="39" t="n">
        <v>31521.31</v>
      </c>
      <c r="L278" s="44" t="n"/>
    </row>
    <row r="279" ht="15" customHeight="1">
      <c r="G279" s="81" t="n">
        <v>31147.54</v>
      </c>
      <c r="J279" s="81" t="n">
        <v>31521.31</v>
      </c>
      <c r="L279" s="42" t="n">
        <v>0</v>
      </c>
    </row>
    <row r="280" ht="28.5" customHeight="1">
      <c r="A280" s="35" t="inlineStr">
        <is>
          <t>76</t>
        </is>
      </c>
      <c r="B280" s="36" t="inlineStr">
        <is>
          <t>Прайс-лист</t>
        </is>
      </c>
      <c r="C280" s="36" t="inlineStr">
        <is>
          <t>Щит ЩР4.2
31 521,31 = [38 000 / 1,22] +  1,2% Заг.скл</t>
        </is>
      </c>
      <c r="D280" s="37" t="inlineStr">
        <is>
          <t>КОМП</t>
        </is>
      </c>
      <c r="E280" s="38" t="n">
        <v>1</v>
      </c>
      <c r="F280" s="39" t="n">
        <v>31147.54</v>
      </c>
      <c r="G280" s="40" t="n"/>
      <c r="H280" s="39" t="n">
        <v>31147.54</v>
      </c>
      <c r="I280" s="40" t="n"/>
      <c r="J280" s="40" t="n">
        <v>6.44</v>
      </c>
      <c r="K280" s="39" t="n">
        <v>31521.31</v>
      </c>
      <c r="L280" s="44" t="n"/>
    </row>
    <row r="281" ht="15" customHeight="1">
      <c r="G281" s="81" t="n">
        <v>31147.54</v>
      </c>
      <c r="J281" s="81" t="n">
        <v>31521.31</v>
      </c>
      <c r="L281" s="42" t="n">
        <v>0</v>
      </c>
    </row>
    <row r="282" ht="28.5" customHeight="1">
      <c r="A282" s="35" t="inlineStr">
        <is>
          <t>77</t>
        </is>
      </c>
      <c r="B282" s="36" t="inlineStr">
        <is>
          <t>Прайс-лист</t>
        </is>
      </c>
      <c r="C282" s="36" t="inlineStr">
        <is>
          <t>Щит ЩР5.1
31 521,31 = [38 000 / 1,22] +  1,2% Заг.скл</t>
        </is>
      </c>
      <c r="D282" s="37" t="inlineStr">
        <is>
          <t>КОМП</t>
        </is>
      </c>
      <c r="E282" s="38" t="n">
        <v>1</v>
      </c>
      <c r="F282" s="39" t="n">
        <v>31147.54</v>
      </c>
      <c r="G282" s="40" t="n"/>
      <c r="H282" s="39" t="n">
        <v>31147.54</v>
      </c>
      <c r="I282" s="40" t="n"/>
      <c r="J282" s="40" t="n">
        <v>6.44</v>
      </c>
      <c r="K282" s="39" t="n">
        <v>31521.31</v>
      </c>
      <c r="L282" s="44" t="n"/>
    </row>
    <row r="283" ht="15" customHeight="1">
      <c r="G283" s="81" t="n">
        <v>31147.54</v>
      </c>
      <c r="J283" s="81" t="n">
        <v>31521.31</v>
      </c>
      <c r="L283" s="42" t="n">
        <v>0</v>
      </c>
    </row>
    <row r="284" ht="28.5" customHeight="1">
      <c r="A284" s="35" t="inlineStr">
        <is>
          <t>78</t>
        </is>
      </c>
      <c r="B284" s="36" t="inlineStr">
        <is>
          <t>Прайс-лист</t>
        </is>
      </c>
      <c r="C284" s="36" t="inlineStr">
        <is>
          <t>Щит ЩР5.2
31 521,31 = [38 000 / 1,22] +  1,2% Заг.скл</t>
        </is>
      </c>
      <c r="D284" s="37" t="inlineStr">
        <is>
          <t>КОМП</t>
        </is>
      </c>
      <c r="E284" s="38" t="n">
        <v>1</v>
      </c>
      <c r="F284" s="39" t="n">
        <v>31147.54</v>
      </c>
      <c r="G284" s="40" t="n"/>
      <c r="H284" s="39" t="n">
        <v>31147.54</v>
      </c>
      <c r="I284" s="40" t="n"/>
      <c r="J284" s="40" t="n">
        <v>6.44</v>
      </c>
      <c r="K284" s="39" t="n">
        <v>31521.31</v>
      </c>
      <c r="L284" s="44" t="n"/>
    </row>
    <row r="285" ht="15" customHeight="1">
      <c r="G285" s="81" t="n">
        <v>31147.54</v>
      </c>
      <c r="J285" s="81" t="n">
        <v>31521.31</v>
      </c>
      <c r="L285" s="42" t="n">
        <v>0</v>
      </c>
    </row>
    <row r="286" ht="28.5" customHeight="1">
      <c r="A286" s="35" t="inlineStr">
        <is>
          <t>79</t>
        </is>
      </c>
      <c r="B286" s="36" t="inlineStr">
        <is>
          <t>Прайс-лист</t>
        </is>
      </c>
      <c r="C286" s="36" t="inlineStr">
        <is>
          <t>Щит ЩР5.3
31 521,31 = [38 000 / 1,22] +  1,2% Заг.скл</t>
        </is>
      </c>
      <c r="D286" s="37" t="inlineStr">
        <is>
          <t>КОМП</t>
        </is>
      </c>
      <c r="E286" s="38" t="n">
        <v>1</v>
      </c>
      <c r="F286" s="39" t="n">
        <v>31147.54</v>
      </c>
      <c r="G286" s="40" t="n"/>
      <c r="H286" s="39" t="n">
        <v>31147.54</v>
      </c>
      <c r="I286" s="40" t="n"/>
      <c r="J286" s="40" t="n">
        <v>6.44</v>
      </c>
      <c r="K286" s="39" t="n">
        <v>31521.31</v>
      </c>
      <c r="L286" s="44" t="n"/>
    </row>
    <row r="287" ht="15" customHeight="1">
      <c r="G287" s="81" t="n">
        <v>31147.54</v>
      </c>
      <c r="J287" s="81" t="n">
        <v>31521.31</v>
      </c>
      <c r="L287" s="42" t="n">
        <v>0</v>
      </c>
    </row>
    <row r="288" ht="28.5" customHeight="1">
      <c r="A288" s="35" t="inlineStr">
        <is>
          <t>80</t>
        </is>
      </c>
      <c r="B288" s="36" t="inlineStr">
        <is>
          <t>Прайс-лист</t>
        </is>
      </c>
      <c r="C288" s="36" t="inlineStr">
        <is>
          <t>Щит ЩР6.1
31 521,31 = [38 000 / 1,22] +  1,2% Заг.скл</t>
        </is>
      </c>
      <c r="D288" s="37" t="inlineStr">
        <is>
          <t>КОМП</t>
        </is>
      </c>
      <c r="E288" s="38" t="n">
        <v>1</v>
      </c>
      <c r="F288" s="39" t="n">
        <v>31147.54</v>
      </c>
      <c r="G288" s="40" t="n"/>
      <c r="H288" s="39" t="n">
        <v>31147.54</v>
      </c>
      <c r="I288" s="40" t="n"/>
      <c r="J288" s="40" t="n">
        <v>6.44</v>
      </c>
      <c r="K288" s="39" t="n">
        <v>31521.31</v>
      </c>
      <c r="L288" s="44" t="n"/>
    </row>
    <row r="289" ht="15" customHeight="1">
      <c r="G289" s="81" t="n">
        <v>31147.54</v>
      </c>
      <c r="J289" s="81" t="n">
        <v>31521.31</v>
      </c>
      <c r="L289" s="42" t="n">
        <v>0</v>
      </c>
    </row>
    <row r="290" ht="28.5" customHeight="1">
      <c r="A290" s="35" t="inlineStr">
        <is>
          <t>81</t>
        </is>
      </c>
      <c r="B290" s="36" t="inlineStr">
        <is>
          <t>Прайс-лист</t>
        </is>
      </c>
      <c r="C290" s="36" t="inlineStr">
        <is>
          <t>Щит ЩР6.2
31 521,31 = [38 000 / 1,22] +  1,2% Заг.скл</t>
        </is>
      </c>
      <c r="D290" s="37" t="inlineStr">
        <is>
          <t>КОМП</t>
        </is>
      </c>
      <c r="E290" s="38" t="n">
        <v>1</v>
      </c>
      <c r="F290" s="39" t="n">
        <v>31147.54</v>
      </c>
      <c r="G290" s="40" t="n"/>
      <c r="H290" s="39" t="n">
        <v>31147.54</v>
      </c>
      <c r="I290" s="40" t="n"/>
      <c r="J290" s="40" t="n">
        <v>6.44</v>
      </c>
      <c r="K290" s="39" t="n">
        <v>31521.31</v>
      </c>
      <c r="L290" s="44" t="n"/>
    </row>
    <row r="291" ht="15" customHeight="1">
      <c r="G291" s="81" t="n">
        <v>31147.54</v>
      </c>
      <c r="J291" s="81" t="n">
        <v>31521.31</v>
      </c>
      <c r="L291" s="42" t="n">
        <v>0</v>
      </c>
    </row>
    <row r="292" ht="28.5" customHeight="1">
      <c r="A292" s="35" t="inlineStr">
        <is>
          <t>82</t>
        </is>
      </c>
      <c r="B292" s="36" t="inlineStr">
        <is>
          <t>Прайс-лист</t>
        </is>
      </c>
      <c r="C292" s="36" t="inlineStr">
        <is>
          <t>Щит ЩР7.1
31 521,31 = [38 000 / 1,22] +  1,2% Заг.скл</t>
        </is>
      </c>
      <c r="D292" s="37" t="inlineStr">
        <is>
          <t>КОМП</t>
        </is>
      </c>
      <c r="E292" s="38" t="n">
        <v>1</v>
      </c>
      <c r="F292" s="39" t="n">
        <v>31147.54</v>
      </c>
      <c r="G292" s="40" t="n"/>
      <c r="H292" s="39" t="n">
        <v>31147.54</v>
      </c>
      <c r="I292" s="40" t="n"/>
      <c r="J292" s="40" t="n">
        <v>6.44</v>
      </c>
      <c r="K292" s="39" t="n">
        <v>31521.31</v>
      </c>
      <c r="L292" s="44" t="n"/>
    </row>
    <row r="293" ht="15" customHeight="1">
      <c r="G293" s="81" t="n">
        <v>31147.54</v>
      </c>
      <c r="J293" s="81" t="n">
        <v>31521.31</v>
      </c>
      <c r="L293" s="42" t="n">
        <v>0</v>
      </c>
    </row>
    <row r="294" ht="28.5" customHeight="1">
      <c r="A294" s="35" t="inlineStr">
        <is>
          <t>83</t>
        </is>
      </c>
      <c r="B294" s="36" t="inlineStr">
        <is>
          <t>Прайс-лист</t>
        </is>
      </c>
      <c r="C294" s="36" t="inlineStr">
        <is>
          <t>Щит ЩР7.2
31 521,31 = [38 000 / 1,22] +  1,2% Заг.скл</t>
        </is>
      </c>
      <c r="D294" s="37" t="inlineStr">
        <is>
          <t>КОМП</t>
        </is>
      </c>
      <c r="E294" s="38" t="n">
        <v>1</v>
      </c>
      <c r="F294" s="39" t="n">
        <v>31147.54</v>
      </c>
      <c r="G294" s="40" t="n"/>
      <c r="H294" s="39" t="n">
        <v>31147.54</v>
      </c>
      <c r="I294" s="40" t="n"/>
      <c r="J294" s="40" t="n">
        <v>6.44</v>
      </c>
      <c r="K294" s="39" t="n">
        <v>31521.31</v>
      </c>
      <c r="L294" s="44" t="n"/>
    </row>
    <row r="295" ht="15" customHeight="1">
      <c r="G295" s="81" t="n">
        <v>31147.54</v>
      </c>
      <c r="J295" s="81" t="n">
        <v>31521.31</v>
      </c>
      <c r="L295" s="42" t="n">
        <v>0</v>
      </c>
    </row>
    <row r="296" ht="28.5" customHeight="1">
      <c r="A296" s="35" t="inlineStr">
        <is>
          <t>84</t>
        </is>
      </c>
      <c r="B296" s="36" t="inlineStr">
        <is>
          <t>Прайс-лист</t>
        </is>
      </c>
      <c r="C296" s="36" t="inlineStr">
        <is>
          <t>Щит ЩР9
31 521,31 = [38 000 / 1,22] +  1,2% Заг.скл</t>
        </is>
      </c>
      <c r="D296" s="37" t="inlineStr">
        <is>
          <t>КОМП</t>
        </is>
      </c>
      <c r="E296" s="38" t="n">
        <v>1</v>
      </c>
      <c r="F296" s="39" t="n">
        <v>31147.54</v>
      </c>
      <c r="G296" s="40" t="n"/>
      <c r="H296" s="39" t="n">
        <v>31147.54</v>
      </c>
      <c r="I296" s="40" t="n"/>
      <c r="J296" s="40" t="n">
        <v>6.44</v>
      </c>
      <c r="K296" s="39" t="n">
        <v>31521.31</v>
      </c>
      <c r="L296" s="44" t="n"/>
    </row>
    <row r="297" ht="15" customHeight="1">
      <c r="G297" s="81" t="n">
        <v>31147.54</v>
      </c>
      <c r="J297" s="81" t="n">
        <v>31521.31</v>
      </c>
      <c r="L297" s="42" t="n">
        <v>0</v>
      </c>
    </row>
    <row r="298" ht="28.5" customHeight="1">
      <c r="A298" s="35" t="inlineStr">
        <is>
          <t>85</t>
        </is>
      </c>
      <c r="B298" s="36" t="inlineStr">
        <is>
          <t>Прайс-лист</t>
        </is>
      </c>
      <c r="C298" s="36" t="inlineStr">
        <is>
          <t>Щит ЩРВ1
25 714,76 = [31 000 / 1,22] +  1,2% Заг.скл</t>
        </is>
      </c>
      <c r="D298" s="37" t="inlineStr">
        <is>
          <t>КОМП</t>
        </is>
      </c>
      <c r="E298" s="38" t="n">
        <v>1</v>
      </c>
      <c r="F298" s="39" t="n">
        <v>25409.84</v>
      </c>
      <c r="G298" s="40" t="n"/>
      <c r="H298" s="39" t="n">
        <v>25409.84</v>
      </c>
      <c r="I298" s="40" t="n"/>
      <c r="J298" s="40" t="n">
        <v>6.44</v>
      </c>
      <c r="K298" s="39" t="n">
        <v>25714.76</v>
      </c>
      <c r="L298" s="44" t="n"/>
    </row>
    <row r="299" ht="15" customHeight="1">
      <c r="G299" s="81" t="n">
        <v>25409.84</v>
      </c>
      <c r="J299" s="81" t="n">
        <v>25714.76</v>
      </c>
      <c r="L299" s="42" t="n">
        <v>0</v>
      </c>
    </row>
    <row r="300" ht="28.5" customHeight="1">
      <c r="A300" s="35" t="inlineStr">
        <is>
          <t>86</t>
        </is>
      </c>
      <c r="B300" s="36" t="inlineStr">
        <is>
          <t>Прайс-лист</t>
        </is>
      </c>
      <c r="C300" s="36" t="inlineStr">
        <is>
          <t>Щит ЩРВ2
25 714,76 = [31 000 / 1,22] +  1,2% Заг.скл</t>
        </is>
      </c>
      <c r="D300" s="37" t="inlineStr">
        <is>
          <t>КОМП</t>
        </is>
      </c>
      <c r="E300" s="38" t="n">
        <v>1</v>
      </c>
      <c r="F300" s="39" t="n">
        <v>25409.84</v>
      </c>
      <c r="G300" s="40" t="n"/>
      <c r="H300" s="39" t="n">
        <v>25409.84</v>
      </c>
      <c r="I300" s="40" t="n"/>
      <c r="J300" s="40" t="n">
        <v>6.44</v>
      </c>
      <c r="K300" s="39" t="n">
        <v>25714.76</v>
      </c>
      <c r="L300" s="44" t="n"/>
    </row>
    <row r="301" ht="15" customHeight="1">
      <c r="G301" s="81" t="n">
        <v>25409.84</v>
      </c>
      <c r="J301" s="81" t="n">
        <v>25714.76</v>
      </c>
      <c r="L301" s="42" t="n">
        <v>0</v>
      </c>
    </row>
    <row r="302" ht="39.75" customHeight="1">
      <c r="A302" s="35" t="inlineStr">
        <is>
          <t>87</t>
        </is>
      </c>
      <c r="B302" s="36" t="inlineStr">
        <is>
          <t>Прайс-лист</t>
        </is>
      </c>
      <c r="C302" s="36" t="inlineStr">
        <is>
          <t>Щит ЩРО
108 665,57 = [131 000 / 1,22] +  1,2% Заг.скл</t>
        </is>
      </c>
      <c r="D302" s="37" t="inlineStr">
        <is>
          <t>КОМП</t>
        </is>
      </c>
      <c r="E302" s="38" t="n">
        <v>1</v>
      </c>
      <c r="F302" s="39" t="n">
        <v>107377.05</v>
      </c>
      <c r="G302" s="40" t="n"/>
      <c r="H302" s="39" t="n">
        <v>107377.05</v>
      </c>
      <c r="I302" s="40" t="n"/>
      <c r="J302" s="40" t="n">
        <v>6.44</v>
      </c>
      <c r="K302" s="39" t="n">
        <v>108665.57</v>
      </c>
      <c r="L302" s="44" t="n"/>
    </row>
    <row r="303" ht="15" customHeight="1">
      <c r="G303" s="81" t="n">
        <v>107377.05</v>
      </c>
      <c r="J303" s="81" t="n">
        <v>108665.57</v>
      </c>
      <c r="L303" s="42" t="n">
        <v>0</v>
      </c>
    </row>
    <row r="304" ht="28.5" customHeight="1">
      <c r="A304" s="35" t="inlineStr">
        <is>
          <t>88</t>
        </is>
      </c>
      <c r="B304" s="36" t="inlineStr">
        <is>
          <t>Прайс-лист</t>
        </is>
      </c>
      <c r="C304" s="36" t="inlineStr">
        <is>
          <t>Щит ЩБ2
32 350,82 = [39 000 / 1,22] +  1,2% Заг.скл</t>
        </is>
      </c>
      <c r="D304" s="37" t="inlineStr">
        <is>
          <t>КОМП</t>
        </is>
      </c>
      <c r="E304" s="38" t="n">
        <v>1</v>
      </c>
      <c r="F304" s="39" t="n">
        <v>31967.21</v>
      </c>
      <c r="G304" s="40" t="n"/>
      <c r="H304" s="39" t="n">
        <v>31967.21</v>
      </c>
      <c r="I304" s="40" t="n"/>
      <c r="J304" s="40" t="n">
        <v>6.44</v>
      </c>
      <c r="K304" s="39" t="n">
        <v>32350.82</v>
      </c>
      <c r="L304" s="44" t="n"/>
    </row>
    <row r="305" ht="15" customHeight="1">
      <c r="G305" s="81" t="n">
        <v>31967.21</v>
      </c>
      <c r="J305" s="81" t="n">
        <v>32350.82</v>
      </c>
      <c r="L305" s="42" t="n">
        <v>0</v>
      </c>
    </row>
    <row r="306" ht="39.75" customHeight="1">
      <c r="A306" s="35" t="inlineStr">
        <is>
          <t>89</t>
        </is>
      </c>
      <c r="B306" s="36" t="inlineStr">
        <is>
          <t>Прайс-лист</t>
        </is>
      </c>
      <c r="C306" s="36" t="inlineStr">
        <is>
          <t>Щит ЯУ  АВО
174 196,72 = [210 000 / 1,22] +  1,2% Заг.скл</t>
        </is>
      </c>
      <c r="D306" s="37" t="inlineStr">
        <is>
          <t>КОМП</t>
        </is>
      </c>
      <c r="E306" s="38" t="n">
        <v>1</v>
      </c>
      <c r="F306" s="39" t="n">
        <v>172131.15</v>
      </c>
      <c r="G306" s="40" t="n"/>
      <c r="H306" s="39" t="n">
        <v>172131.15</v>
      </c>
      <c r="I306" s="40" t="n"/>
      <c r="J306" s="40" t="n">
        <v>6.44</v>
      </c>
      <c r="K306" s="39" t="n">
        <v>174196.72</v>
      </c>
      <c r="L306" s="44" t="n"/>
    </row>
    <row r="307" ht="15" customHeight="1">
      <c r="G307" s="81" t="n">
        <v>172131.15</v>
      </c>
      <c r="J307" s="81" t="n">
        <v>174196.72</v>
      </c>
      <c r="L307" s="42" t="n">
        <v>0</v>
      </c>
    </row>
    <row r="308" ht="39.75" customHeight="1">
      <c r="A308" s="35" t="inlineStr">
        <is>
          <t>90</t>
        </is>
      </c>
      <c r="B308" s="36" t="inlineStr">
        <is>
          <t>Прайс-лист</t>
        </is>
      </c>
      <c r="C308" s="36" t="inlineStr">
        <is>
          <t>Щит ВРУ-1
564 065,57 = [680 000 / 1,22] +  1,2% Заг.скл</t>
        </is>
      </c>
      <c r="D308" s="37" t="inlineStr">
        <is>
          <t>КОМП</t>
        </is>
      </c>
      <c r="E308" s="38" t="n">
        <v>1</v>
      </c>
      <c r="F308" s="39" t="n">
        <v>557377.05</v>
      </c>
      <c r="G308" s="40" t="n"/>
      <c r="H308" s="39" t="n">
        <v>557377.05</v>
      </c>
      <c r="I308" s="40" t="n"/>
      <c r="J308" s="40" t="n">
        <v>6.44</v>
      </c>
      <c r="K308" s="39" t="n">
        <v>564065.5699999999</v>
      </c>
      <c r="L308" s="44" t="n"/>
    </row>
    <row r="309" ht="15" customHeight="1">
      <c r="G309" s="81" t="n">
        <v>557377.05</v>
      </c>
      <c r="J309" s="81" t="n">
        <v>564065.5699999999</v>
      </c>
      <c r="L309" s="42" t="n">
        <v>0</v>
      </c>
    </row>
    <row r="310" ht="39.75" customHeight="1">
      <c r="A310" s="35" t="inlineStr">
        <is>
          <t>91</t>
        </is>
      </c>
      <c r="B310" s="36" t="inlineStr">
        <is>
          <t>Прайс-лист</t>
        </is>
      </c>
      <c r="C310" s="36" t="inlineStr">
        <is>
          <t>Щит ВРУ-2
588 950,82 = [710 000 / 1,22] +  1,2% Заг.скл</t>
        </is>
      </c>
      <c r="D310" s="37" t="inlineStr">
        <is>
          <t>КОМП</t>
        </is>
      </c>
      <c r="E310" s="38" t="n">
        <v>1</v>
      </c>
      <c r="F310" s="39" t="n">
        <v>581967.21</v>
      </c>
      <c r="G310" s="40" t="n"/>
      <c r="H310" s="39" t="n">
        <v>581967.21</v>
      </c>
      <c r="I310" s="40" t="n"/>
      <c r="J310" s="40" t="n">
        <v>6.44</v>
      </c>
      <c r="K310" s="39" t="n">
        <v>588950.8199999999</v>
      </c>
      <c r="L310" s="44" t="n"/>
    </row>
    <row r="311" ht="15" customHeight="1">
      <c r="G311" s="81" t="n">
        <v>581967.21</v>
      </c>
      <c r="J311" s="81" t="n">
        <v>588950.8199999999</v>
      </c>
      <c r="L311" s="42" t="n">
        <v>0</v>
      </c>
    </row>
    <row r="312" ht="39.75" customHeight="1">
      <c r="A312" s="35" t="inlineStr">
        <is>
          <t>92</t>
        </is>
      </c>
      <c r="B312" s="36" t="inlineStr">
        <is>
          <t>Прайс-лист</t>
        </is>
      </c>
      <c r="C312" s="36" t="inlineStr">
        <is>
          <t>Щит ВРУ-3
588 950,82 = [710 000 / 1,22] +  1,2% Заг.скл</t>
        </is>
      </c>
      <c r="D312" s="37" t="inlineStr">
        <is>
          <t>КОМП</t>
        </is>
      </c>
      <c r="E312" s="38" t="n">
        <v>1</v>
      </c>
      <c r="F312" s="39" t="n">
        <v>581967.21</v>
      </c>
      <c r="G312" s="40" t="n"/>
      <c r="H312" s="39" t="n">
        <v>581967.21</v>
      </c>
      <c r="I312" s="40" t="n"/>
      <c r="J312" s="40" t="n">
        <v>6.44</v>
      </c>
      <c r="K312" s="39" t="n">
        <v>588950.8199999999</v>
      </c>
      <c r="L312" s="44" t="n"/>
    </row>
    <row r="313" ht="15" customHeight="1">
      <c r="G313" s="81" t="n">
        <v>581967.21</v>
      </c>
      <c r="J313" s="81" t="n">
        <v>588950.8199999999</v>
      </c>
      <c r="L313" s="42" t="n">
        <v>0</v>
      </c>
    </row>
    <row r="314" ht="28.5" customHeight="1">
      <c r="A314" s="35" t="inlineStr">
        <is>
          <t>93</t>
        </is>
      </c>
      <c r="B314" s="36" t="inlineStr">
        <is>
          <t>Прайс-лист</t>
        </is>
      </c>
      <c r="C314" s="36" t="inlineStr">
        <is>
          <t>Щит ПЭСПЗ-2
46 452,46 = [56 000 / 1,22] +  1,2% Заг.скл</t>
        </is>
      </c>
      <c r="D314" s="37" t="inlineStr">
        <is>
          <t>КОМП</t>
        </is>
      </c>
      <c r="E314" s="38" t="n">
        <v>1</v>
      </c>
      <c r="F314" s="39" t="n">
        <v>45901.64</v>
      </c>
      <c r="G314" s="40" t="n"/>
      <c r="H314" s="39" t="n">
        <v>45901.64</v>
      </c>
      <c r="I314" s="40" t="n"/>
      <c r="J314" s="40" t="n">
        <v>6.44</v>
      </c>
      <c r="K314" s="39" t="n">
        <v>46452.46</v>
      </c>
      <c r="L314" s="44" t="n"/>
    </row>
    <row r="315" ht="15" customHeight="1">
      <c r="G315" s="81" t="n">
        <v>45901.64</v>
      </c>
      <c r="J315" s="81" t="n">
        <v>46452.46</v>
      </c>
      <c r="L315" s="42" t="n">
        <v>0</v>
      </c>
    </row>
    <row r="316" ht="28.5" customHeight="1">
      <c r="A316" s="35" t="inlineStr">
        <is>
          <t>94</t>
        </is>
      </c>
      <c r="B316" s="36" t="inlineStr">
        <is>
          <t>Прайс-лист</t>
        </is>
      </c>
      <c r="C316" s="36" t="inlineStr">
        <is>
          <t>Щит ЩЗЛ-2
16 590,16 = [20 000 / 1,22] +  1,2% Заг.скл</t>
        </is>
      </c>
      <c r="D316" s="37" t="inlineStr">
        <is>
          <t>КОМП</t>
        </is>
      </c>
      <c r="E316" s="38" t="n">
        <v>1</v>
      </c>
      <c r="F316" s="39" t="n">
        <v>16393.44</v>
      </c>
      <c r="G316" s="40" t="n"/>
      <c r="H316" s="39" t="n">
        <v>16393.44</v>
      </c>
      <c r="I316" s="40" t="n"/>
      <c r="J316" s="40" t="n">
        <v>6.44</v>
      </c>
      <c r="K316" s="39" t="n">
        <v>16590.16</v>
      </c>
      <c r="L316" s="44" t="n"/>
    </row>
    <row r="317" ht="15" customHeight="1">
      <c r="G317" s="81" t="n">
        <v>16393.44</v>
      </c>
      <c r="J317" s="81" t="n">
        <v>16590.16</v>
      </c>
      <c r="L317" s="42" t="n">
        <v>0</v>
      </c>
    </row>
    <row r="318"/>
    <row r="319" ht="15" customHeight="1">
      <c r="A319" s="82" t="inlineStr">
        <is>
          <t>Итого по подразделу: Оборудование</t>
        </is>
      </c>
      <c r="G319" s="81" t="n">
        <v>2677868.82</v>
      </c>
      <c r="I319" s="43" t="n"/>
      <c r="J319" s="81" t="n">
        <v>2710003.23</v>
      </c>
      <c r="L319" s="42" t="n">
        <v>0</v>
      </c>
    </row>
    <row r="320"/>
    <row r="321"/>
    <row r="322"/>
    <row r="323" ht="16.5" customHeight="1">
      <c r="A323" s="1" t="inlineStr">
        <is>
          <t>Подраздел: Кабельные изделия</t>
        </is>
      </c>
    </row>
    <row r="324" ht="42.75" customHeight="1">
      <c r="A324" s="28" t="inlineStr">
        <is>
          <t>95</t>
        </is>
      </c>
      <c r="B324" s="29" t="inlineStr">
        <is>
          <t>м08-02-396-2</t>
        </is>
      </c>
      <c r="C324" s="29" t="inlineStr">
        <is>
          <t>Короб металлический на конструкциях, кронштейнах, по фермам и колоннам, длина 3 м</t>
        </is>
      </c>
      <c r="D324" s="30" t="inlineStr">
        <is>
          <t>100 м</t>
        </is>
      </c>
      <c r="E324" s="24" t="n">
        <v>155.68</v>
      </c>
      <c r="F324" s="23" t="n">
        <v>711.08</v>
      </c>
      <c r="G324" s="18" t="n"/>
      <c r="H324" s="23" t="n"/>
      <c r="I324" s="18" t="inlineStr">
        <is>
          <t>м08-02-396-2</t>
        </is>
      </c>
      <c r="J324" s="18" t="n"/>
      <c r="K324" s="23" t="n"/>
      <c r="L324" s="31" t="n"/>
    </row>
    <row r="325">
      <c r="C325" s="45" t="inlineStr">
        <is>
          <t>Объем: 155,68=(15568)/100</t>
        </is>
      </c>
    </row>
    <row r="326" ht="14.25" customHeight="1">
      <c r="A326" s="28" t="n"/>
      <c r="B326" s="29" t="n"/>
      <c r="C326" s="29" t="inlineStr">
        <is>
          <t>Зарплата</t>
        </is>
      </c>
      <c r="D326" s="30" t="n"/>
      <c r="E326" s="24" t="n"/>
      <c r="F326" s="23" t="n">
        <v>238.38</v>
      </c>
      <c r="G326" s="18" t="n"/>
      <c r="H326" s="23" t="n">
        <v>37111</v>
      </c>
      <c r="I326" s="18" t="n"/>
      <c r="J326" s="18" t="n">
        <v>56.04</v>
      </c>
      <c r="K326" s="23" t="n">
        <v>2079700.35</v>
      </c>
      <c r="L326" s="31" t="n"/>
    </row>
    <row r="327" ht="14.25" customHeight="1">
      <c r="A327" s="28" t="n"/>
      <c r="B327" s="29" t="n"/>
      <c r="C327" s="29" t="inlineStr">
        <is>
          <t>Эксплуатация машин</t>
        </is>
      </c>
      <c r="D327" s="30" t="n"/>
      <c r="E327" s="24" t="n"/>
      <c r="F327" s="23" t="n">
        <v>259.35</v>
      </c>
      <c r="G327" s="18" t="n"/>
      <c r="H327" s="23" t="n">
        <v>40375.61</v>
      </c>
      <c r="I327" s="18" t="n"/>
      <c r="J327" s="18" t="n">
        <v>21.22</v>
      </c>
      <c r="K327" s="23" t="n">
        <v>856770.4</v>
      </c>
      <c r="L327" s="31" t="n"/>
    </row>
    <row r="328" ht="14.25" customHeight="1">
      <c r="A328" s="28" t="n"/>
      <c r="B328" s="29" t="n"/>
      <c r="C328" s="29" t="inlineStr">
        <is>
          <t>в т.ч. зарплата машинистов</t>
        </is>
      </c>
      <c r="D328" s="30" t="n"/>
      <c r="E328" s="24" t="n"/>
      <c r="F328" s="23" t="n">
        <v>70.16</v>
      </c>
      <c r="G328" s="18" t="n"/>
      <c r="H328" s="32" t="n">
        <v>10922.51</v>
      </c>
      <c r="I328" s="18" t="n"/>
      <c r="J328" s="18" t="n">
        <v>56.04</v>
      </c>
      <c r="K328" s="32" t="n">
        <v>612097.39</v>
      </c>
      <c r="L328" s="31" t="n"/>
    </row>
    <row r="329" ht="14.25" customHeight="1">
      <c r="A329" s="28" t="n"/>
      <c r="B329" s="29" t="n"/>
      <c r="C329" s="29" t="inlineStr">
        <is>
          <t>Материальные ресурсы</t>
        </is>
      </c>
      <c r="D329" s="30" t="n"/>
      <c r="E329" s="24" t="n"/>
      <c r="F329" s="23" t="n">
        <v>213.35</v>
      </c>
      <c r="G329" s="18" t="n"/>
      <c r="H329" s="23" t="n">
        <v>33214.33</v>
      </c>
      <c r="I329" s="18" t="n"/>
      <c r="J329" s="18" t="n">
        <v>9.26</v>
      </c>
      <c r="K329" s="23" t="n">
        <v>307564.68</v>
      </c>
      <c r="L329" s="31" t="n"/>
    </row>
    <row r="330" ht="14.25" customHeight="1">
      <c r="A330" s="28" t="n"/>
      <c r="B330" s="29" t="n"/>
      <c r="C330" s="29" t="inlineStr">
        <is>
          <t>НР от ФОТ</t>
        </is>
      </c>
      <c r="D330" s="30" t="inlineStr">
        <is>
          <t>%</t>
        </is>
      </c>
      <c r="E330" s="24" t="n">
        <v>97</v>
      </c>
      <c r="F330" s="33" t="n"/>
      <c r="G330" s="18" t="n"/>
      <c r="H330" s="23" t="n">
        <v>46592.5</v>
      </c>
      <c r="I330" s="34" t="n"/>
      <c r="J330" s="19" t="n">
        <v>97</v>
      </c>
      <c r="K330" s="23" t="n">
        <v>2611043.81</v>
      </c>
      <c r="L330" s="31" t="n"/>
    </row>
    <row r="331" ht="14.25" customHeight="1">
      <c r="A331" s="28" t="n"/>
      <c r="B331" s="29" t="n"/>
      <c r="C331" s="29" t="inlineStr">
        <is>
          <t>СП от ФОТ</t>
        </is>
      </c>
      <c r="D331" s="30" t="inlineStr">
        <is>
          <t>%</t>
        </is>
      </c>
      <c r="E331" s="24" t="n">
        <v>51</v>
      </c>
      <c r="F331" s="33" t="n"/>
      <c r="G331" s="18" t="n"/>
      <c r="H331" s="23" t="n">
        <v>24497.09</v>
      </c>
      <c r="I331" s="34" t="n"/>
      <c r="J331" s="19" t="n">
        <v>51</v>
      </c>
      <c r="K331" s="23" t="n">
        <v>1372816.85</v>
      </c>
      <c r="L331" s="31" t="n"/>
    </row>
    <row r="332" ht="14.25" customHeight="1">
      <c r="A332" s="35" t="n"/>
      <c r="B332" s="36" t="n"/>
      <c r="C332" s="36" t="inlineStr">
        <is>
          <t>Затраты труда</t>
        </is>
      </c>
      <c r="D332" s="37" t="inlineStr">
        <is>
          <t>чел-ч</t>
        </is>
      </c>
      <c r="E332" s="38" t="n">
        <v>25.36</v>
      </c>
      <c r="F332" s="39" t="n"/>
      <c r="G332" s="40" t="n"/>
      <c r="H332" s="39" t="n"/>
      <c r="I332" s="40" t="n"/>
      <c r="J332" s="40" t="n"/>
      <c r="K332" s="39" t="n"/>
      <c r="L332" s="41" t="n">
        <v>3948.0448</v>
      </c>
    </row>
    <row r="333" ht="15" customHeight="1">
      <c r="G333" s="81" t="n">
        <v>181790.53</v>
      </c>
      <c r="J333" s="81" t="n">
        <v>7227896.09</v>
      </c>
      <c r="L333" s="42" t="n">
        <v>3948.0448</v>
      </c>
    </row>
    <row r="334" ht="71.25" customHeight="1">
      <c r="A334" s="28" t="inlineStr">
        <is>
          <t>96</t>
        </is>
      </c>
      <c r="B334" s="29" t="inlineStr">
        <is>
          <t>м08-02-412-3</t>
        </is>
      </c>
      <c r="C334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334" s="30" t="inlineStr">
        <is>
          <t>100 м</t>
        </is>
      </c>
      <c r="E334" s="24" t="n">
        <v>155.68</v>
      </c>
      <c r="F334" s="23" t="n">
        <v>88.7</v>
      </c>
      <c r="G334" s="18" t="n"/>
      <c r="H334" s="23" t="n"/>
      <c r="I334" s="18" t="inlineStr">
        <is>
          <t>м08-02-412-3</t>
        </is>
      </c>
      <c r="J334" s="18" t="n"/>
      <c r="K334" s="23" t="n"/>
      <c r="L334" s="31" t="n"/>
    </row>
    <row r="335">
      <c r="C335" s="45" t="inlineStr">
        <is>
          <t>Объем: 155,68=(15568)/100</t>
        </is>
      </c>
    </row>
    <row r="336" ht="14.25" customHeight="1">
      <c r="A336" s="28" t="n"/>
      <c r="B336" s="29" t="n"/>
      <c r="C336" s="29" t="inlineStr">
        <is>
          <t>Зарплата</t>
        </is>
      </c>
      <c r="D336" s="30" t="n"/>
      <c r="E336" s="24" t="n"/>
      <c r="F336" s="23" t="n">
        <v>59.13</v>
      </c>
      <c r="G336" s="18" t="n"/>
      <c r="H336" s="23" t="n">
        <v>9205.360000000001</v>
      </c>
      <c r="I336" s="18" t="n"/>
      <c r="J336" s="18" t="n">
        <v>56.04</v>
      </c>
      <c r="K336" s="23" t="n">
        <v>515868.28</v>
      </c>
      <c r="L336" s="31" t="n"/>
    </row>
    <row r="337" ht="14.25" customHeight="1">
      <c r="A337" s="28" t="n"/>
      <c r="B337" s="29" t="n"/>
      <c r="C337" s="29" t="inlineStr">
        <is>
          <t>Эксплуатация машин</t>
        </is>
      </c>
      <c r="D337" s="30" t="n"/>
      <c r="E337" s="24" t="n"/>
      <c r="F337" s="23" t="n">
        <v>6.65</v>
      </c>
      <c r="G337" s="18" t="n"/>
      <c r="H337" s="23" t="n">
        <v>1035.27</v>
      </c>
      <c r="I337" s="18" t="n"/>
      <c r="J337" s="18" t="n">
        <v>17.46</v>
      </c>
      <c r="K337" s="23" t="n">
        <v>18075.85</v>
      </c>
      <c r="L337" s="31" t="n"/>
    </row>
    <row r="338" ht="14.25" customHeight="1">
      <c r="A338" s="28" t="n"/>
      <c r="B338" s="29" t="n"/>
      <c r="C338" s="29" t="inlineStr">
        <is>
          <t>в т.ч. зарплата машинистов</t>
        </is>
      </c>
      <c r="D338" s="30" t="n"/>
      <c r="E338" s="24" t="n"/>
      <c r="F338" s="23" t="n">
        <v>0.41</v>
      </c>
      <c r="G338" s="18" t="n"/>
      <c r="H338" s="32" t="n">
        <v>63.83</v>
      </c>
      <c r="I338" s="18" t="n"/>
      <c r="J338" s="18" t="n">
        <v>56.04</v>
      </c>
      <c r="K338" s="32" t="n">
        <v>3576.97</v>
      </c>
      <c r="L338" s="31" t="n"/>
    </row>
    <row r="339" ht="14.25" customHeight="1">
      <c r="A339" s="28" t="n"/>
      <c r="B339" s="29" t="n"/>
      <c r="C339" s="29" t="inlineStr">
        <is>
          <t>Материальные ресурсы</t>
        </is>
      </c>
      <c r="D339" s="30" t="n"/>
      <c r="E339" s="24" t="n"/>
      <c r="F339" s="23" t="n">
        <v>22.92</v>
      </c>
      <c r="G339" s="18" t="n"/>
      <c r="H339" s="23" t="n">
        <v>3568.19</v>
      </c>
      <c r="I339" s="18" t="n"/>
      <c r="J339" s="18" t="n">
        <v>24.6</v>
      </c>
      <c r="K339" s="23" t="n">
        <v>87777.37</v>
      </c>
      <c r="L339" s="31" t="n"/>
    </row>
    <row r="340" ht="14.25" customHeight="1">
      <c r="A340" s="28" t="n"/>
      <c r="B340" s="29" t="n"/>
      <c r="C340" s="29" t="inlineStr">
        <is>
          <t>НР от ФОТ</t>
        </is>
      </c>
      <c r="D340" s="30" t="inlineStr">
        <is>
          <t>%</t>
        </is>
      </c>
      <c r="E340" s="24" t="n">
        <v>97</v>
      </c>
      <c r="F340" s="33" t="n"/>
      <c r="G340" s="18" t="n"/>
      <c r="H340" s="23" t="n">
        <v>8991.110000000001</v>
      </c>
      <c r="I340" s="34" t="n"/>
      <c r="J340" s="19" t="n">
        <v>97</v>
      </c>
      <c r="K340" s="23" t="n">
        <v>503861.89</v>
      </c>
      <c r="L340" s="31" t="n"/>
    </row>
    <row r="341" ht="14.25" customHeight="1">
      <c r="A341" s="28" t="n"/>
      <c r="B341" s="29" t="n"/>
      <c r="C341" s="29" t="inlineStr">
        <is>
          <t>СП от ФОТ</t>
        </is>
      </c>
      <c r="D341" s="30" t="inlineStr">
        <is>
          <t>%</t>
        </is>
      </c>
      <c r="E341" s="24" t="n">
        <v>51</v>
      </c>
      <c r="F341" s="33" t="n"/>
      <c r="G341" s="18" t="n"/>
      <c r="H341" s="23" t="n">
        <v>4727.29</v>
      </c>
      <c r="I341" s="34" t="n"/>
      <c r="J341" s="19" t="n">
        <v>51</v>
      </c>
      <c r="K341" s="23" t="n">
        <v>264917.08</v>
      </c>
      <c r="L341" s="31" t="n"/>
    </row>
    <row r="342" ht="14.25" customHeight="1">
      <c r="A342" s="35" t="n"/>
      <c r="B342" s="36" t="n"/>
      <c r="C342" s="36" t="inlineStr">
        <is>
          <t>Затраты труда</t>
        </is>
      </c>
      <c r="D342" s="37" t="inlineStr">
        <is>
          <t>чел-ч</t>
        </is>
      </c>
      <c r="E342" s="38" t="n">
        <v>6.29</v>
      </c>
      <c r="F342" s="39" t="n"/>
      <c r="G342" s="40" t="n"/>
      <c r="H342" s="39" t="n"/>
      <c r="I342" s="40" t="n"/>
      <c r="J342" s="40" t="n"/>
      <c r="K342" s="39" t="n"/>
      <c r="L342" s="41" t="n">
        <v>979.2272</v>
      </c>
    </row>
    <row r="343" ht="15" customHeight="1">
      <c r="G343" s="81" t="n">
        <v>27527.22</v>
      </c>
      <c r="J343" s="81" t="n">
        <v>1390500.47</v>
      </c>
      <c r="L343" s="42" t="n">
        <v>979.2272</v>
      </c>
    </row>
    <row r="344" ht="28.5" customHeight="1">
      <c r="A344" s="35" t="inlineStr">
        <is>
          <t>97</t>
        </is>
      </c>
      <c r="B344" s="36" t="inlineStr">
        <is>
          <t>Прайс-лист</t>
        </is>
      </c>
      <c r="C344" s="36" t="inlineStr">
        <is>
          <t>Кабель ВВГнг(А)-LS-5х1,5-0,66
129,59 = [155 / 1,22] +  2% Заг.скл</t>
        </is>
      </c>
      <c r="D344" s="37" t="inlineStr">
        <is>
          <t>м</t>
        </is>
      </c>
      <c r="E344" s="38" t="n">
        <v>374</v>
      </c>
      <c r="F344" s="39" t="n">
        <v>127.05</v>
      </c>
      <c r="G344" s="40" t="n"/>
      <c r="H344" s="39" t="n">
        <v>47516.7</v>
      </c>
      <c r="I344" s="40" t="n"/>
      <c r="J344" s="40" t="n">
        <v>9.82</v>
      </c>
      <c r="K344" s="39" t="n">
        <v>48466.66</v>
      </c>
      <c r="L344" s="44" t="n"/>
    </row>
    <row r="345" ht="15" customHeight="1">
      <c r="G345" s="81" t="n">
        <v>47516.7</v>
      </c>
      <c r="J345" s="81" t="n">
        <v>48466.66</v>
      </c>
      <c r="L345" s="42" t="n">
        <v>0</v>
      </c>
    </row>
    <row r="346" ht="28.5" customHeight="1">
      <c r="A346" s="35" t="inlineStr">
        <is>
          <t>98</t>
        </is>
      </c>
      <c r="B346" s="36" t="inlineStr">
        <is>
          <t>Прайс-лист</t>
        </is>
      </c>
      <c r="C346" s="36" t="inlineStr">
        <is>
          <t>Кабель ВВГнг(А)-LS-3х1,5-0,66
79,43 = [95 / 1,22] +  2% Заг.скл</t>
        </is>
      </c>
      <c r="D346" s="37" t="inlineStr">
        <is>
          <t>м</t>
        </is>
      </c>
      <c r="E346" s="38" t="n">
        <v>1125</v>
      </c>
      <c r="F346" s="39" t="n">
        <v>77.87</v>
      </c>
      <c r="G346" s="40" t="n"/>
      <c r="H346" s="39" t="n">
        <v>87603.75</v>
      </c>
      <c r="I346" s="40" t="n"/>
      <c r="J346" s="40" t="n">
        <v>9.82</v>
      </c>
      <c r="K346" s="39" t="n">
        <v>89358.75</v>
      </c>
      <c r="L346" s="44" t="n"/>
    </row>
    <row r="347" ht="15" customHeight="1">
      <c r="G347" s="81" t="n">
        <v>87603.75</v>
      </c>
      <c r="J347" s="81" t="n">
        <v>89358.75</v>
      </c>
      <c r="L347" s="42" t="n">
        <v>0</v>
      </c>
    </row>
    <row r="348" ht="28.5" customHeight="1">
      <c r="A348" s="35" t="inlineStr">
        <is>
          <t>99</t>
        </is>
      </c>
      <c r="B348" s="36" t="inlineStr">
        <is>
          <t>Прайс-лист</t>
        </is>
      </c>
      <c r="C348" s="36" t="inlineStr">
        <is>
          <t>Кабель ВВГнг(А)-LS-5х2,5-0,66
179,75 = [215 / 1,22] +  2% Заг.скл</t>
        </is>
      </c>
      <c r="D348" s="37" t="inlineStr">
        <is>
          <t>м</t>
        </is>
      </c>
      <c r="E348" s="38" t="n">
        <v>1304</v>
      </c>
      <c r="F348" s="39" t="n">
        <v>176.23</v>
      </c>
      <c r="G348" s="40" t="n"/>
      <c r="H348" s="39" t="n">
        <v>229803.92</v>
      </c>
      <c r="I348" s="40" t="n"/>
      <c r="J348" s="40" t="n">
        <v>9.82</v>
      </c>
      <c r="K348" s="39" t="n">
        <v>234394</v>
      </c>
      <c r="L348" s="44" t="n"/>
    </row>
    <row r="349" ht="15" customHeight="1">
      <c r="G349" s="81" t="n">
        <v>229803.92</v>
      </c>
      <c r="J349" s="81" t="n">
        <v>234394</v>
      </c>
      <c r="L349" s="42" t="n">
        <v>0</v>
      </c>
    </row>
    <row r="350" ht="28.5" customHeight="1">
      <c r="A350" s="35" t="inlineStr">
        <is>
          <t>100</t>
        </is>
      </c>
      <c r="B350" s="36" t="inlineStr">
        <is>
          <t>Прайс-лист</t>
        </is>
      </c>
      <c r="C350" s="36" t="inlineStr">
        <is>
          <t>Кабель ВВГнг(А)-LS-3х2,5-0,66
110,36 = [132 / 1,22] +  2% Заг.скл</t>
        </is>
      </c>
      <c r="D350" s="37" t="inlineStr">
        <is>
          <t>м</t>
        </is>
      </c>
      <c r="E350" s="38" t="n">
        <v>539</v>
      </c>
      <c r="F350" s="39" t="n">
        <v>108.2</v>
      </c>
      <c r="G350" s="40" t="n"/>
      <c r="H350" s="39" t="n">
        <v>58319.8</v>
      </c>
      <c r="I350" s="40" t="n"/>
      <c r="J350" s="40" t="n">
        <v>9.82</v>
      </c>
      <c r="K350" s="39" t="n">
        <v>59484.04</v>
      </c>
      <c r="L350" s="44" t="n"/>
    </row>
    <row r="351" ht="15" customHeight="1">
      <c r="G351" s="81" t="n">
        <v>58319.8</v>
      </c>
      <c r="J351" s="81" t="n">
        <v>59484.04</v>
      </c>
      <c r="L351" s="42" t="n">
        <v>0</v>
      </c>
    </row>
    <row r="352" ht="28.5" customHeight="1">
      <c r="A352" s="35" t="inlineStr">
        <is>
          <t>101</t>
        </is>
      </c>
      <c r="B352" s="36" t="inlineStr">
        <is>
          <t>Прайс-лист</t>
        </is>
      </c>
      <c r="C352" s="36" t="inlineStr">
        <is>
          <t>Кабель ВВГнг(А)-LS-5х4-0,66
280,92 = [336 / 1,22] +  2% Заг.скл</t>
        </is>
      </c>
      <c r="D352" s="37" t="inlineStr">
        <is>
          <t>м</t>
        </is>
      </c>
      <c r="E352" s="38" t="n">
        <v>748</v>
      </c>
      <c r="F352" s="39" t="n">
        <v>275.41</v>
      </c>
      <c r="G352" s="40" t="n"/>
      <c r="H352" s="39" t="n">
        <v>206006.68</v>
      </c>
      <c r="I352" s="40" t="n"/>
      <c r="J352" s="40" t="n">
        <v>9.82</v>
      </c>
      <c r="K352" s="39" t="n">
        <v>210128.16</v>
      </c>
      <c r="L352" s="44" t="n"/>
    </row>
    <row r="353" ht="15" customHeight="1">
      <c r="G353" s="81" t="n">
        <v>206006.68</v>
      </c>
      <c r="J353" s="81" t="n">
        <v>210128.16</v>
      </c>
      <c r="L353" s="42" t="n">
        <v>0</v>
      </c>
    </row>
    <row r="354" ht="28.5" customHeight="1">
      <c r="A354" s="35" t="inlineStr">
        <is>
          <t>102</t>
        </is>
      </c>
      <c r="B354" s="36" t="inlineStr">
        <is>
          <t>Прайс-лист</t>
        </is>
      </c>
      <c r="C354" s="36" t="inlineStr">
        <is>
          <t>Кабель ВВГнг(А)-LS-3х4-0,66
193,96 = [232 / 1,22] +  2% Заг.скл</t>
        </is>
      </c>
      <c r="D354" s="37" t="inlineStr">
        <is>
          <t>м</t>
        </is>
      </c>
      <c r="E354" s="38" t="n">
        <v>231</v>
      </c>
      <c r="F354" s="39" t="n">
        <v>190.16</v>
      </c>
      <c r="G354" s="40" t="n"/>
      <c r="H354" s="39" t="n">
        <v>43926.96</v>
      </c>
      <c r="I354" s="40" t="n"/>
      <c r="J354" s="40" t="n">
        <v>9.82</v>
      </c>
      <c r="K354" s="39" t="n">
        <v>44804.76</v>
      </c>
      <c r="L354" s="44" t="n"/>
    </row>
    <row r="355" ht="15" customHeight="1">
      <c r="G355" s="81" t="n">
        <v>43926.96</v>
      </c>
      <c r="J355" s="81" t="n">
        <v>44804.76</v>
      </c>
      <c r="L355" s="42" t="n">
        <v>0</v>
      </c>
    </row>
    <row r="356" ht="28.5" customHeight="1">
      <c r="A356" s="35" t="inlineStr">
        <is>
          <t>103</t>
        </is>
      </c>
      <c r="B356" s="36" t="inlineStr">
        <is>
          <t>Прайс-лист</t>
        </is>
      </c>
      <c r="C356" s="36" t="inlineStr">
        <is>
          <t>Кабель ВВГнг(А)-LS-5х6-0,66
397,13 = [475 / 1,22] +  2% Заг.скл</t>
        </is>
      </c>
      <c r="D356" s="37" t="inlineStr">
        <is>
          <t>м</t>
        </is>
      </c>
      <c r="E356" s="38" t="n">
        <v>464</v>
      </c>
      <c r="F356" s="39" t="n">
        <v>389.34</v>
      </c>
      <c r="G356" s="40" t="n"/>
      <c r="H356" s="39" t="n">
        <v>180653.76</v>
      </c>
      <c r="I356" s="40" t="n"/>
      <c r="J356" s="40" t="n">
        <v>9.82</v>
      </c>
      <c r="K356" s="39" t="n">
        <v>184268.32</v>
      </c>
      <c r="L356" s="44" t="n"/>
    </row>
    <row r="357" ht="15" customHeight="1">
      <c r="G357" s="81" t="n">
        <v>180653.76</v>
      </c>
      <c r="J357" s="81" t="n">
        <v>184268.32</v>
      </c>
      <c r="L357" s="42" t="n">
        <v>0</v>
      </c>
    </row>
    <row r="358" ht="28.5" customHeight="1">
      <c r="A358" s="35" t="inlineStr">
        <is>
          <t>104</t>
        </is>
      </c>
      <c r="B358" s="36" t="inlineStr">
        <is>
          <t>Прайс-лист</t>
        </is>
      </c>
      <c r="C358" s="36" t="inlineStr">
        <is>
          <t>Кабель ВВГнг(А)-LS-3х6-0,66
246,64 = [295 / 1,22] +  2% Заг.скл</t>
        </is>
      </c>
      <c r="D358" s="37" t="inlineStr">
        <is>
          <t>м</t>
        </is>
      </c>
      <c r="E358" s="38" t="n">
        <v>1156</v>
      </c>
      <c r="F358" s="39" t="n">
        <v>241.8</v>
      </c>
      <c r="G358" s="40" t="n"/>
      <c r="H358" s="39" t="n">
        <v>279520.8</v>
      </c>
      <c r="I358" s="40" t="n"/>
      <c r="J358" s="40" t="n">
        <v>9.82</v>
      </c>
      <c r="K358" s="39" t="n">
        <v>285115.84</v>
      </c>
      <c r="L358" s="44" t="n"/>
    </row>
    <row r="359" ht="15" customHeight="1">
      <c r="G359" s="81" t="n">
        <v>279520.8</v>
      </c>
      <c r="J359" s="81" t="n">
        <v>285115.84</v>
      </c>
      <c r="L359" s="42" t="n">
        <v>0</v>
      </c>
    </row>
    <row r="360" ht="28.5" customHeight="1">
      <c r="A360" s="35" t="inlineStr">
        <is>
          <t>105</t>
        </is>
      </c>
      <c r="B360" s="36" t="inlineStr">
        <is>
          <t>Прайс-лист</t>
        </is>
      </c>
      <c r="C360" s="36" t="inlineStr">
        <is>
          <t>Кабель ВВГнг(А)-LS-5х10-0,66
802,63 = [960 / 1,22] +  2% Заг.скл</t>
        </is>
      </c>
      <c r="D360" s="37" t="inlineStr">
        <is>
          <t>м</t>
        </is>
      </c>
      <c r="E360" s="38" t="n">
        <v>422</v>
      </c>
      <c r="F360" s="39" t="n">
        <v>786.89</v>
      </c>
      <c r="G360" s="40" t="n"/>
      <c r="H360" s="39" t="n">
        <v>332067.58</v>
      </c>
      <c r="I360" s="40" t="n"/>
      <c r="J360" s="40" t="n">
        <v>9.82</v>
      </c>
      <c r="K360" s="39" t="n">
        <v>338709.86</v>
      </c>
      <c r="L360" s="44" t="n"/>
    </row>
    <row r="361" ht="15" customHeight="1">
      <c r="G361" s="81" t="n">
        <v>332067.58</v>
      </c>
      <c r="J361" s="81" t="n">
        <v>338709.86</v>
      </c>
      <c r="L361" s="42" t="n">
        <v>0</v>
      </c>
    </row>
    <row r="362" ht="28.5" customHeight="1">
      <c r="A362" s="35" t="inlineStr">
        <is>
          <t>106</t>
        </is>
      </c>
      <c r="B362" s="36" t="inlineStr">
        <is>
          <t>Прайс-лист</t>
        </is>
      </c>
      <c r="C362" s="36" t="inlineStr">
        <is>
          <t>Кабель ВВГнг(А)-LS-310-0,66
480,74 = [575 / 1,22] +  2% Заг.скл</t>
        </is>
      </c>
      <c r="D362" s="37" t="inlineStr">
        <is>
          <t>м</t>
        </is>
      </c>
      <c r="E362" s="38" t="n">
        <v>22</v>
      </c>
      <c r="F362" s="39" t="n">
        <v>471.31</v>
      </c>
      <c r="G362" s="40" t="n"/>
      <c r="H362" s="39" t="n">
        <v>10368.82</v>
      </c>
      <c r="I362" s="40" t="n"/>
      <c r="J362" s="40" t="n">
        <v>9.82</v>
      </c>
      <c r="K362" s="39" t="n">
        <v>10576.28</v>
      </c>
      <c r="L362" s="44" t="n"/>
    </row>
    <row r="363" ht="15" customHeight="1">
      <c r="G363" s="81" t="n">
        <v>10368.82</v>
      </c>
      <c r="J363" s="81" t="n">
        <v>10576.28</v>
      </c>
      <c r="L363" s="42" t="n">
        <v>0</v>
      </c>
    </row>
    <row r="364" ht="28.5" customHeight="1">
      <c r="A364" s="35" t="inlineStr">
        <is>
          <t>107</t>
        </is>
      </c>
      <c r="B364" s="36" t="inlineStr">
        <is>
          <t>Прайс-лист</t>
        </is>
      </c>
      <c r="C364" s="36" t="inlineStr">
        <is>
          <t>Кабель ВВГнг(А)-LS-5х16-0,66
958,96 = [1 147 / 1,22] +  2% Заг.скл</t>
        </is>
      </c>
      <c r="D364" s="37" t="inlineStr">
        <is>
          <t>м</t>
        </is>
      </c>
      <c r="E364" s="38" t="n">
        <v>518</v>
      </c>
      <c r="F364" s="39" t="n">
        <v>940.16</v>
      </c>
      <c r="G364" s="40" t="n"/>
      <c r="H364" s="39" t="n">
        <v>487002.88</v>
      </c>
      <c r="I364" s="40" t="n"/>
      <c r="J364" s="40" t="n">
        <v>9.82</v>
      </c>
      <c r="K364" s="39" t="n">
        <v>496741.28</v>
      </c>
      <c r="L364" s="44" t="n"/>
    </row>
    <row r="365" ht="15" customHeight="1">
      <c r="G365" s="81" t="n">
        <v>487002.88</v>
      </c>
      <c r="J365" s="81" t="n">
        <v>496741.28</v>
      </c>
      <c r="L365" s="42" t="n">
        <v>0</v>
      </c>
    </row>
    <row r="366" ht="28.5" customHeight="1">
      <c r="A366" s="35" t="inlineStr">
        <is>
          <t>108</t>
        </is>
      </c>
      <c r="B366" s="36" t="inlineStr">
        <is>
          <t>Прайс-лист</t>
        </is>
      </c>
      <c r="C366" s="36" t="inlineStr">
        <is>
          <t>Кабель ВВГнг(А)-LS 5х25-1,0
1 839,35 = [2 200 / 1,22] +  2% Заг.скл</t>
        </is>
      </c>
      <c r="D366" s="37" t="inlineStr">
        <is>
          <t>м</t>
        </is>
      </c>
      <c r="E366" s="38" t="n">
        <v>484</v>
      </c>
      <c r="F366" s="39" t="n">
        <v>1803.28</v>
      </c>
      <c r="G366" s="40" t="n"/>
      <c r="H366" s="39" t="n">
        <v>872787.52</v>
      </c>
      <c r="I366" s="40" t="n"/>
      <c r="J366" s="40" t="n">
        <v>9.82</v>
      </c>
      <c r="K366" s="39" t="n">
        <v>890245.4</v>
      </c>
      <c r="L366" s="44" t="n"/>
    </row>
    <row r="367" ht="15" customHeight="1">
      <c r="G367" s="81" t="n">
        <v>872787.52</v>
      </c>
      <c r="J367" s="81" t="n">
        <v>890245.4</v>
      </c>
      <c r="L367" s="42" t="n">
        <v>0</v>
      </c>
    </row>
    <row r="368" ht="28.5" customHeight="1">
      <c r="A368" s="35" t="inlineStr">
        <is>
          <t>109</t>
        </is>
      </c>
      <c r="B368" s="36" t="inlineStr">
        <is>
          <t>Прайс-лист</t>
        </is>
      </c>
      <c r="C368" s="36" t="inlineStr">
        <is>
          <t>Кабель ВВГнг(А)-LS 5x35-1,0
2 140,33 = [2 560 / 1,22] +  2% Заг.скл</t>
        </is>
      </c>
      <c r="D368" s="37" t="inlineStr">
        <is>
          <t>м</t>
        </is>
      </c>
      <c r="E368" s="38" t="n">
        <v>1006</v>
      </c>
      <c r="F368" s="39" t="n">
        <v>2098.36</v>
      </c>
      <c r="G368" s="40" t="n"/>
      <c r="H368" s="39" t="n">
        <v>2110950.16</v>
      </c>
      <c r="I368" s="40" t="n"/>
      <c r="J368" s="40" t="n">
        <v>9.82</v>
      </c>
      <c r="K368" s="39" t="n">
        <v>2153171.98</v>
      </c>
      <c r="L368" s="44" t="n"/>
    </row>
    <row r="369" ht="15" customHeight="1">
      <c r="G369" s="81" t="n">
        <v>2110950.16</v>
      </c>
      <c r="J369" s="81" t="n">
        <v>2153171.98</v>
      </c>
      <c r="L369" s="42" t="n">
        <v>0</v>
      </c>
    </row>
    <row r="370" ht="28.5" customHeight="1">
      <c r="A370" s="35" t="inlineStr">
        <is>
          <t>110</t>
        </is>
      </c>
      <c r="B370" s="36" t="inlineStr">
        <is>
          <t>Прайс-лист</t>
        </is>
      </c>
      <c r="C370" s="36" t="inlineStr">
        <is>
          <t>Кабель ВВГнг(А)-LS 5x50-1,0
2 303,36 = [2 755 / 1,22] +  2% Заг.скл</t>
        </is>
      </c>
      <c r="D370" s="37" t="inlineStr">
        <is>
          <t>м</t>
        </is>
      </c>
      <c r="E370" s="38" t="n">
        <v>811</v>
      </c>
      <c r="F370" s="39" t="n">
        <v>2258.2</v>
      </c>
      <c r="G370" s="40" t="n"/>
      <c r="H370" s="39" t="n">
        <v>1831400.2</v>
      </c>
      <c r="I370" s="40" t="n"/>
      <c r="J370" s="40" t="n">
        <v>9.82</v>
      </c>
      <c r="K370" s="39" t="n">
        <v>1868024.96</v>
      </c>
      <c r="L370" s="44" t="n"/>
    </row>
    <row r="371" ht="15" customHeight="1">
      <c r="G371" s="81" t="n">
        <v>1831400.2</v>
      </c>
      <c r="J371" s="81" t="n">
        <v>1868024.96</v>
      </c>
      <c r="L371" s="42" t="n">
        <v>0</v>
      </c>
    </row>
    <row r="372" ht="28.5" customHeight="1">
      <c r="A372" s="35" t="inlineStr">
        <is>
          <t>111</t>
        </is>
      </c>
      <c r="B372" s="36" t="inlineStr">
        <is>
          <t>Прайс-лист</t>
        </is>
      </c>
      <c r="C372" s="36" t="inlineStr">
        <is>
          <t>Кабель ВВГнг(А)-LS 5x70-1,0
2 608,53 = [3 120 / 1,22] +  2% Заг.скл</t>
        </is>
      </c>
      <c r="D372" s="37" t="inlineStr">
        <is>
          <t>м</t>
        </is>
      </c>
      <c r="E372" s="38" t="n">
        <v>220</v>
      </c>
      <c r="F372" s="39" t="n">
        <v>2557.38</v>
      </c>
      <c r="G372" s="40" t="n"/>
      <c r="H372" s="39" t="n">
        <v>562623.6</v>
      </c>
      <c r="I372" s="40" t="n"/>
      <c r="J372" s="40" t="n">
        <v>9.82</v>
      </c>
      <c r="K372" s="39" t="n">
        <v>573876.6</v>
      </c>
      <c r="L372" s="44" t="n"/>
    </row>
    <row r="373" ht="15" customHeight="1">
      <c r="G373" s="81" t="n">
        <v>562623.6</v>
      </c>
      <c r="J373" s="81" t="n">
        <v>573876.6</v>
      </c>
      <c r="L373" s="42" t="n">
        <v>0</v>
      </c>
    </row>
    <row r="374" ht="28.5" customHeight="1">
      <c r="A374" s="35" t="inlineStr">
        <is>
          <t>112</t>
        </is>
      </c>
      <c r="B374" s="36" t="inlineStr">
        <is>
          <t>Прайс-лист</t>
        </is>
      </c>
      <c r="C374" s="36" t="inlineStr">
        <is>
          <t>Кабель ВВГнг(А)-LS-5х95-1,0
5 281,43 = [6 317 / 1,22] +  2% Заг.скл</t>
        </is>
      </c>
      <c r="D374" s="37" t="inlineStr">
        <is>
          <t>м</t>
        </is>
      </c>
      <c r="E374" s="38" t="n">
        <v>10</v>
      </c>
      <c r="F374" s="39" t="n">
        <v>5177.87</v>
      </c>
      <c r="G374" s="40" t="n"/>
      <c r="H374" s="39" t="n">
        <v>51778.7</v>
      </c>
      <c r="I374" s="40" t="n"/>
      <c r="J374" s="40" t="n">
        <v>9.82</v>
      </c>
      <c r="K374" s="39" t="n">
        <v>52814.3</v>
      </c>
      <c r="L374" s="44" t="n"/>
    </row>
    <row r="375" ht="15" customHeight="1">
      <c r="G375" s="81" t="n">
        <v>51778.7</v>
      </c>
      <c r="J375" s="81" t="n">
        <v>52814.3</v>
      </c>
      <c r="L375" s="42" t="n">
        <v>0</v>
      </c>
    </row>
    <row r="376" ht="28.5" customHeight="1">
      <c r="A376" s="35" t="inlineStr">
        <is>
          <t>113</t>
        </is>
      </c>
      <c r="B376" s="36" t="inlineStr">
        <is>
          <t>Прайс-лист</t>
        </is>
      </c>
      <c r="C376" s="36" t="inlineStr">
        <is>
          <t>Кабель ВВГнг(А)-FRLS 3x1,5
91,96 = [110 / 1,22] +  2% Заг.скл</t>
        </is>
      </c>
      <c r="D376" s="37" t="inlineStr">
        <is>
          <t>м</t>
        </is>
      </c>
      <c r="E376" s="38" t="n">
        <v>1180</v>
      </c>
      <c r="F376" s="39" t="n">
        <v>90.16</v>
      </c>
      <c r="G376" s="40" t="n"/>
      <c r="H376" s="39" t="n">
        <v>106388.8</v>
      </c>
      <c r="I376" s="40" t="n"/>
      <c r="J376" s="40" t="n">
        <v>9.82</v>
      </c>
      <c r="K376" s="39" t="n">
        <v>108512.8</v>
      </c>
      <c r="L376" s="44" t="n"/>
    </row>
    <row r="377" ht="15" customHeight="1">
      <c r="G377" s="81" t="n">
        <v>106388.8</v>
      </c>
      <c r="J377" s="81" t="n">
        <v>108512.8</v>
      </c>
      <c r="L377" s="42" t="n">
        <v>0</v>
      </c>
    </row>
    <row r="378" ht="28.5" customHeight="1">
      <c r="A378" s="35" t="inlineStr">
        <is>
          <t>114</t>
        </is>
      </c>
      <c r="B378" s="36" t="inlineStr">
        <is>
          <t>Прайс-лист</t>
        </is>
      </c>
      <c r="C378" s="36" t="inlineStr">
        <is>
          <t>Кабель ВВГнг(А)-FRLS 3х2,5-0,66
133,77 = [160 / 1,22] +  2% Заг.скл</t>
        </is>
      </c>
      <c r="D378" s="37" t="inlineStr">
        <is>
          <t>м</t>
        </is>
      </c>
      <c r="E378" s="38" t="n">
        <v>528</v>
      </c>
      <c r="F378" s="39" t="n">
        <v>131.15</v>
      </c>
      <c r="G378" s="40" t="n"/>
      <c r="H378" s="39" t="n">
        <v>69247.2</v>
      </c>
      <c r="I378" s="40" t="n"/>
      <c r="J378" s="40" t="n">
        <v>9.82</v>
      </c>
      <c r="K378" s="39" t="n">
        <v>70630.56</v>
      </c>
      <c r="L378" s="44" t="n"/>
    </row>
    <row r="379" ht="15" customHeight="1">
      <c r="G379" s="81" t="n">
        <v>69247.2</v>
      </c>
      <c r="J379" s="81" t="n">
        <v>70630.56</v>
      </c>
      <c r="L379" s="42" t="n">
        <v>0</v>
      </c>
    </row>
    <row r="380" ht="28.5" customHeight="1">
      <c r="A380" s="35" t="inlineStr">
        <is>
          <t>115</t>
        </is>
      </c>
      <c r="B380" s="36" t="inlineStr">
        <is>
          <t>Прайс-лист</t>
        </is>
      </c>
      <c r="C380" s="36" t="inlineStr">
        <is>
          <t>Кабель ВВГнг(А)-FRLS 5х4-0,66
305,16 = [365 / 1,22] +  2% Заг.скл</t>
        </is>
      </c>
      <c r="D380" s="37" t="inlineStr">
        <is>
          <t>м</t>
        </is>
      </c>
      <c r="E380" s="38" t="n">
        <v>37</v>
      </c>
      <c r="F380" s="39" t="n">
        <v>299.18</v>
      </c>
      <c r="G380" s="40" t="n"/>
      <c r="H380" s="39" t="n">
        <v>11069.66</v>
      </c>
      <c r="I380" s="40" t="n"/>
      <c r="J380" s="40" t="n">
        <v>9.82</v>
      </c>
      <c r="K380" s="39" t="n">
        <v>11290.92</v>
      </c>
      <c r="L380" s="44" t="n"/>
    </row>
    <row r="381" ht="15" customHeight="1">
      <c r="G381" s="81" t="n">
        <v>11069.66</v>
      </c>
      <c r="J381" s="81" t="n">
        <v>11290.92</v>
      </c>
      <c r="L381" s="42" t="n">
        <v>0</v>
      </c>
    </row>
    <row r="382" ht="28.5" customHeight="1">
      <c r="A382" s="35" t="inlineStr">
        <is>
          <t>116</t>
        </is>
      </c>
      <c r="B382" s="36" t="inlineStr">
        <is>
          <t>Прайс-лист</t>
        </is>
      </c>
      <c r="C382" s="36" t="inlineStr">
        <is>
          <t>Кабель ВВГнг(А)-FRLS 3х6-0,66
286,77 = [343 / 1,22] +  2% Заг.скл</t>
        </is>
      </c>
      <c r="D382" s="37" t="inlineStr">
        <is>
          <t>м</t>
        </is>
      </c>
      <c r="E382" s="38" t="n">
        <v>143</v>
      </c>
      <c r="F382" s="39" t="n">
        <v>281.15</v>
      </c>
      <c r="G382" s="40" t="n"/>
      <c r="H382" s="39" t="n">
        <v>40204.45</v>
      </c>
      <c r="I382" s="40" t="n"/>
      <c r="J382" s="40" t="n">
        <v>9.82</v>
      </c>
      <c r="K382" s="39" t="n">
        <v>41008.11</v>
      </c>
      <c r="L382" s="44" t="n"/>
    </row>
    <row r="383" ht="15" customHeight="1">
      <c r="G383" s="81" t="n">
        <v>40204.45</v>
      </c>
      <c r="J383" s="81" t="n">
        <v>41008.11</v>
      </c>
      <c r="L383" s="42" t="n">
        <v>0</v>
      </c>
    </row>
    <row r="384" ht="28.5" customHeight="1">
      <c r="A384" s="35" t="inlineStr">
        <is>
          <t>117</t>
        </is>
      </c>
      <c r="B384" s="36" t="inlineStr">
        <is>
          <t>Прайс-лист</t>
        </is>
      </c>
      <c r="C384" s="36" t="inlineStr">
        <is>
          <t>Кабель ВВГнг(А)-FRLS 5х6-0,66
459,00 = [549 / 1,22] +  2% Заг.скл</t>
        </is>
      </c>
      <c r="D384" s="37" t="inlineStr">
        <is>
          <t>м</t>
        </is>
      </c>
      <c r="E384" s="38" t="n">
        <v>619</v>
      </c>
      <c r="F384" s="39" t="n">
        <v>450</v>
      </c>
      <c r="G384" s="40" t="n"/>
      <c r="H384" s="39" t="n">
        <v>278550</v>
      </c>
      <c r="I384" s="40" t="n"/>
      <c r="J384" s="40" t="n">
        <v>9.82</v>
      </c>
      <c r="K384" s="39" t="n">
        <v>284121</v>
      </c>
      <c r="L384" s="44" t="n"/>
    </row>
    <row r="385" ht="15" customHeight="1">
      <c r="G385" s="81" t="n">
        <v>278550</v>
      </c>
      <c r="J385" s="81" t="n">
        <v>284121</v>
      </c>
      <c r="L385" s="42" t="n">
        <v>0</v>
      </c>
    </row>
    <row r="386" ht="28.5" customHeight="1">
      <c r="A386" s="35" t="inlineStr">
        <is>
          <t>118</t>
        </is>
      </c>
      <c r="B386" s="36" t="inlineStr">
        <is>
          <t>Прайс-лист</t>
        </is>
      </c>
      <c r="C386" s="36" t="inlineStr">
        <is>
          <t>Кабель ВВГнг(А)-FRLS 5x10
791,75 = [947 / 1,22] +  2% Заг.скл</t>
        </is>
      </c>
      <c r="D386" s="37" t="inlineStr">
        <is>
          <t>м</t>
        </is>
      </c>
      <c r="E386" s="38" t="n">
        <v>913</v>
      </c>
      <c r="F386" s="39" t="n">
        <v>776.23</v>
      </c>
      <c r="G386" s="40" t="n"/>
      <c r="H386" s="39" t="n">
        <v>708697.99</v>
      </c>
      <c r="I386" s="40" t="n"/>
      <c r="J386" s="40" t="n">
        <v>9.82</v>
      </c>
      <c r="K386" s="39" t="n">
        <v>722867.75</v>
      </c>
      <c r="L386" s="44" t="n"/>
    </row>
    <row r="387" ht="15" customHeight="1">
      <c r="G387" s="81" t="n">
        <v>708697.99</v>
      </c>
      <c r="J387" s="81" t="n">
        <v>722867.75</v>
      </c>
      <c r="L387" s="42" t="n">
        <v>0</v>
      </c>
    </row>
    <row r="388" ht="28.5" customHeight="1">
      <c r="A388" s="35" t="inlineStr">
        <is>
          <t>119</t>
        </is>
      </c>
      <c r="B388" s="36" t="inlineStr">
        <is>
          <t>Прайс-лист</t>
        </is>
      </c>
      <c r="C388" s="36" t="inlineStr">
        <is>
          <t>Кабель ВВГнг(А)-FRLS 3х10-0,66
450,64 = [539 / 1,22] +  2% Заг.скл</t>
        </is>
      </c>
      <c r="D388" s="37" t="inlineStr">
        <is>
          <t>м</t>
        </is>
      </c>
      <c r="E388" s="38" t="n">
        <v>91</v>
      </c>
      <c r="F388" s="39" t="n">
        <v>441.8</v>
      </c>
      <c r="G388" s="40" t="n"/>
      <c r="H388" s="39" t="n">
        <v>40203.8</v>
      </c>
      <c r="I388" s="40" t="n"/>
      <c r="J388" s="40" t="n">
        <v>9.82</v>
      </c>
      <c r="K388" s="39" t="n">
        <v>41008.24</v>
      </c>
      <c r="L388" s="44" t="n"/>
    </row>
    <row r="389" ht="15" customHeight="1">
      <c r="G389" s="81" t="n">
        <v>40203.8</v>
      </c>
      <c r="J389" s="81" t="n">
        <v>41008.24</v>
      </c>
      <c r="L389" s="42" t="n">
        <v>0</v>
      </c>
    </row>
    <row r="390" ht="28.5" customHeight="1">
      <c r="A390" s="35" t="inlineStr">
        <is>
          <t>120</t>
        </is>
      </c>
      <c r="B390" s="36" t="inlineStr">
        <is>
          <t>Прайс-лист</t>
        </is>
      </c>
      <c r="C390" s="36" t="inlineStr">
        <is>
          <t>Кабель ВВГнг(А)-FRLS 3х16-0,66
744,94 = [891 / 1,22] +  2% Заг.скл</t>
        </is>
      </c>
      <c r="D390" s="37" t="inlineStr">
        <is>
          <t>м</t>
        </is>
      </c>
      <c r="E390" s="38" t="n">
        <v>22</v>
      </c>
      <c r="F390" s="39" t="n">
        <v>730.33</v>
      </c>
      <c r="G390" s="40" t="n"/>
      <c r="H390" s="39" t="n">
        <v>16067.26</v>
      </c>
      <c r="I390" s="40" t="n"/>
      <c r="J390" s="40" t="n">
        <v>9.82</v>
      </c>
      <c r="K390" s="39" t="n">
        <v>16388.68</v>
      </c>
      <c r="L390" s="44" t="n"/>
    </row>
    <row r="391" ht="15" customHeight="1">
      <c r="G391" s="81" t="n">
        <v>16067.26</v>
      </c>
      <c r="J391" s="81" t="n">
        <v>16388.68</v>
      </c>
      <c r="L391" s="42" t="n">
        <v>0</v>
      </c>
    </row>
    <row r="392" ht="28.5" customHeight="1">
      <c r="A392" s="35" t="inlineStr">
        <is>
          <t>121</t>
        </is>
      </c>
      <c r="B392" s="36" t="inlineStr">
        <is>
          <t>Прайс-лист</t>
        </is>
      </c>
      <c r="C392" s="36" t="inlineStr">
        <is>
          <t>Кабель ВВГнг(А)-FRLS 5x16
1 168,82 = [1 398 / 1,22] +  2% Заг.скл</t>
        </is>
      </c>
      <c r="D392" s="37" t="inlineStr">
        <is>
          <t>м</t>
        </is>
      </c>
      <c r="E392" s="38" t="n">
        <v>439</v>
      </c>
      <c r="F392" s="39" t="n">
        <v>1145.9</v>
      </c>
      <c r="G392" s="40" t="n"/>
      <c r="H392" s="39" t="n">
        <v>503050.1</v>
      </c>
      <c r="I392" s="40" t="n"/>
      <c r="J392" s="40" t="n">
        <v>9.82</v>
      </c>
      <c r="K392" s="39" t="n">
        <v>513111.98</v>
      </c>
      <c r="L392" s="44" t="n"/>
    </row>
    <row r="393" ht="15" customHeight="1">
      <c r="G393" s="81" t="n">
        <v>503050.1</v>
      </c>
      <c r="J393" s="81" t="n">
        <v>513111.98</v>
      </c>
      <c r="L393" s="42" t="n">
        <v>0</v>
      </c>
    </row>
    <row r="394" ht="28.5" customHeight="1">
      <c r="A394" s="35" t="inlineStr">
        <is>
          <t>122</t>
        </is>
      </c>
      <c r="B394" s="36" t="inlineStr">
        <is>
          <t>Прайс-лист</t>
        </is>
      </c>
      <c r="C394" s="36" t="inlineStr">
        <is>
          <t>Кабель ВВГнг(А)-FRLS 5х25
1 802,55 = [2 156 / 1,22] +  2% Заг.скл</t>
        </is>
      </c>
      <c r="D394" s="37" t="inlineStr">
        <is>
          <t>м</t>
        </is>
      </c>
      <c r="E394" s="38" t="n">
        <v>15</v>
      </c>
      <c r="F394" s="39" t="n">
        <v>1767.21</v>
      </c>
      <c r="G394" s="40" t="n"/>
      <c r="H394" s="39" t="n">
        <v>26508.15</v>
      </c>
      <c r="I394" s="40" t="n"/>
      <c r="J394" s="40" t="n">
        <v>9.82</v>
      </c>
      <c r="K394" s="39" t="n">
        <v>27038.25</v>
      </c>
      <c r="L394" s="44" t="n"/>
    </row>
    <row r="395" ht="15" customHeight="1">
      <c r="G395" s="81" t="n">
        <v>26508.15</v>
      </c>
      <c r="J395" s="81" t="n">
        <v>27038.25</v>
      </c>
      <c r="L395" s="42" t="n">
        <v>0</v>
      </c>
    </row>
    <row r="396" ht="28.5" customHeight="1">
      <c r="A396" s="35" t="inlineStr">
        <is>
          <t>123</t>
        </is>
      </c>
      <c r="B396" s="36" t="inlineStr">
        <is>
          <t>Прайс-лист</t>
        </is>
      </c>
      <c r="C396" s="36" t="inlineStr">
        <is>
          <t>Кабель ВВГнг(А)-FRLS 5x35
1 774,13 = [2 122 / 1,22] +  2% Заг.скл</t>
        </is>
      </c>
      <c r="D396" s="37" t="inlineStr">
        <is>
          <t>м</t>
        </is>
      </c>
      <c r="E396" s="38" t="n">
        <v>15</v>
      </c>
      <c r="F396" s="39" t="n">
        <v>1739.34</v>
      </c>
      <c r="G396" s="40" t="n"/>
      <c r="H396" s="39" t="n">
        <v>26090.1</v>
      </c>
      <c r="I396" s="40" t="n"/>
      <c r="J396" s="40" t="n">
        <v>9.82</v>
      </c>
      <c r="K396" s="39" t="n">
        <v>26611.95</v>
      </c>
      <c r="L396" s="44" t="n"/>
    </row>
    <row r="397" ht="15" customHeight="1">
      <c r="G397" s="81" t="n">
        <v>26090.1</v>
      </c>
      <c r="J397" s="81" t="n">
        <v>26611.95</v>
      </c>
      <c r="L397" s="42" t="n">
        <v>0</v>
      </c>
    </row>
    <row r="398" ht="28.5" customHeight="1">
      <c r="A398" s="35" t="inlineStr">
        <is>
          <t>124</t>
        </is>
      </c>
      <c r="B398" s="36" t="inlineStr">
        <is>
          <t>Прайс-лист</t>
        </is>
      </c>
      <c r="C398" s="36" t="inlineStr">
        <is>
          <t>Кабель ВВГнг(А)-FRLS 5х70
3 887,71 = [4 650 / 1,22] +  2% Заг.скл</t>
        </is>
      </c>
      <c r="D398" s="37" t="inlineStr">
        <is>
          <t>м</t>
        </is>
      </c>
      <c r="E398" s="38" t="n">
        <v>10</v>
      </c>
      <c r="F398" s="39" t="n">
        <v>3811.48</v>
      </c>
      <c r="G398" s="40" t="n"/>
      <c r="H398" s="39" t="n">
        <v>38114.8</v>
      </c>
      <c r="I398" s="40" t="n"/>
      <c r="J398" s="40" t="n">
        <v>9.82</v>
      </c>
      <c r="K398" s="39" t="n">
        <v>38877.1</v>
      </c>
      <c r="L398" s="44" t="n"/>
    </row>
    <row r="399" ht="15" customHeight="1">
      <c r="G399" s="81" t="n">
        <v>38114.8</v>
      </c>
      <c r="J399" s="81" t="n">
        <v>38877.1</v>
      </c>
      <c r="L399" s="42" t="n">
        <v>0</v>
      </c>
    </row>
    <row r="400" ht="28.5" customHeight="1">
      <c r="A400" s="35" t="inlineStr">
        <is>
          <t>125</t>
        </is>
      </c>
      <c r="B400" s="36" t="inlineStr">
        <is>
          <t>Прайс-лист</t>
        </is>
      </c>
      <c r="C400" s="36" t="inlineStr">
        <is>
          <t>Кабель КВВГнг(А)-FRLS 10x2,5
438,94 = [525 / 1,22] +  2% Заг.скл</t>
        </is>
      </c>
      <c r="D400" s="37" t="inlineStr">
        <is>
          <t>м</t>
        </is>
      </c>
      <c r="E400" s="38" t="n">
        <v>1746</v>
      </c>
      <c r="F400" s="39" t="n">
        <v>430.33</v>
      </c>
      <c r="G400" s="40" t="n"/>
      <c r="H400" s="39" t="n">
        <v>751356.1800000001</v>
      </c>
      <c r="I400" s="40" t="n"/>
      <c r="J400" s="40" t="n">
        <v>9.82</v>
      </c>
      <c r="K400" s="39" t="n">
        <v>766389.24</v>
      </c>
      <c r="L400" s="44" t="n"/>
    </row>
    <row r="401" ht="15" customHeight="1">
      <c r="G401" s="81" t="n">
        <v>751356.1800000001</v>
      </c>
      <c r="J401" s="81" t="n">
        <v>766389.24</v>
      </c>
      <c r="L401" s="42" t="n">
        <v>0</v>
      </c>
    </row>
    <row r="402" ht="28.5" customHeight="1">
      <c r="A402" s="35" t="inlineStr">
        <is>
          <t>126</t>
        </is>
      </c>
      <c r="B402" s="36" t="inlineStr">
        <is>
          <t>Прайс-лист</t>
        </is>
      </c>
      <c r="C402" s="36" t="inlineStr"/>
      <c r="D402" s="37" t="inlineStr">
        <is>
          <t>м</t>
        </is>
      </c>
      <c r="E402" s="38" t="n">
        <v>276</v>
      </c>
      <c r="F402" s="39" t="n">
        <v>486.07</v>
      </c>
      <c r="G402" s="40" t="n"/>
      <c r="H402" s="39" t="n">
        <v>134155.32</v>
      </c>
      <c r="I402" s="40" t="n"/>
      <c r="J402" s="40" t="n">
        <v>9.82</v>
      </c>
      <c r="K402" s="39" t="n">
        <v>136838.04</v>
      </c>
      <c r="L402" s="44" t="n"/>
    </row>
    <row r="403" ht="15" customHeight="1">
      <c r="G403" s="81" t="n">
        <v>134155.32</v>
      </c>
      <c r="J403" s="81" t="n">
        <v>136838.04</v>
      </c>
      <c r="L403" s="42" t="n">
        <v>0</v>
      </c>
    </row>
    <row r="404" ht="28.5" customHeight="1">
      <c r="A404" s="35" t="inlineStr">
        <is>
          <t>127</t>
        </is>
      </c>
      <c r="B404" s="36" t="inlineStr">
        <is>
          <t>Прайс-лист</t>
        </is>
      </c>
      <c r="C404" s="36" t="inlineStr">
        <is>
          <t>Кабель ПУГв-нг-1х25
475,72 = [569 / 1,22] +  2% Заг.скл</t>
        </is>
      </c>
      <c r="D404" s="37" t="inlineStr">
        <is>
          <t>м</t>
        </is>
      </c>
      <c r="E404" s="38" t="n">
        <v>100</v>
      </c>
      <c r="F404" s="39" t="n">
        <v>466.39</v>
      </c>
      <c r="G404" s="40" t="n"/>
      <c r="H404" s="39" t="n">
        <v>46639</v>
      </c>
      <c r="I404" s="40" t="n"/>
      <c r="J404" s="40" t="n">
        <v>9.82</v>
      </c>
      <c r="K404" s="39" t="n">
        <v>47572</v>
      </c>
      <c r="L404" s="44" t="n"/>
    </row>
    <row r="405" ht="15" customHeight="1">
      <c r="G405" s="81" t="n">
        <v>46639</v>
      </c>
      <c r="J405" s="81" t="n">
        <v>47572</v>
      </c>
      <c r="L405" s="42" t="n">
        <v>0</v>
      </c>
    </row>
    <row r="406"/>
    <row r="407" ht="15" customHeight="1">
      <c r="A407" s="82" t="inlineStr">
        <is>
          <t>Итого по подразделу: Кабельные изделия</t>
        </is>
      </c>
      <c r="G407" s="81" t="n">
        <v>10397992.39</v>
      </c>
      <c r="I407" s="43" t="n"/>
      <c r="J407" s="81" t="n">
        <v>19010844.37</v>
      </c>
      <c r="L407" s="42" t="n">
        <v>4927.272</v>
      </c>
    </row>
    <row r="408"/>
    <row r="409"/>
    <row r="410"/>
    <row r="411" ht="16.5" customHeight="1">
      <c r="A411" s="1" t="inlineStr">
        <is>
          <t>Подраздел: Кабельные конструкции</t>
        </is>
      </c>
    </row>
    <row r="412" ht="41.25" customHeight="1">
      <c r="A412" s="35" t="inlineStr">
        <is>
          <t>128</t>
        </is>
      </c>
      <c r="B412" s="36" t="inlineStr">
        <is>
          <t>Прайс-лист</t>
        </is>
      </c>
      <c r="C412" s="36" t="inlineStr">
        <is>
          <t>Лоток листовой перфорированный, 60х100х3000 мм, S=1,0 мм, FS
936,39 = [1 120 / 1,22] +  2% Заг.скл</t>
        </is>
      </c>
      <c r="D412" s="37" t="inlineStr">
        <is>
          <t>м</t>
        </is>
      </c>
      <c r="E412" s="38" t="n">
        <v>249</v>
      </c>
      <c r="F412" s="39" t="n">
        <v>918.03</v>
      </c>
      <c r="G412" s="40" t="n"/>
      <c r="H412" s="39" t="n">
        <v>228589.47</v>
      </c>
      <c r="I412" s="40" t="n"/>
      <c r="J412" s="40" t="n">
        <v>9.82</v>
      </c>
      <c r="K412" s="39" t="n">
        <v>233161.11</v>
      </c>
      <c r="L412" s="44" t="n"/>
    </row>
    <row r="413" ht="15" customHeight="1">
      <c r="G413" s="81" t="n">
        <v>228589.47</v>
      </c>
      <c r="J413" s="81" t="n">
        <v>233161.11</v>
      </c>
      <c r="L413" s="42" t="n">
        <v>0</v>
      </c>
    </row>
    <row r="414" ht="41.25" customHeight="1">
      <c r="A414" s="35" t="inlineStr">
        <is>
          <t>129</t>
        </is>
      </c>
      <c r="B414" s="36" t="inlineStr">
        <is>
          <t>Прайс-лист</t>
        </is>
      </c>
      <c r="C414" s="36" t="inlineStr">
        <is>
          <t>Лоток листовой перфорированный, 60х400х3000 мм, S=1,0 мм, FS
1 839,35 = [2 200 / 1,22] +  2% Заг.скл</t>
        </is>
      </c>
      <c r="D414" s="37" t="inlineStr">
        <is>
          <t>м</t>
        </is>
      </c>
      <c r="E414" s="38" t="n">
        <v>42</v>
      </c>
      <c r="F414" s="39" t="n">
        <v>1803.28</v>
      </c>
      <c r="G414" s="40" t="n"/>
      <c r="H414" s="39" t="n">
        <v>75737.75999999999</v>
      </c>
      <c r="I414" s="40" t="n"/>
      <c r="J414" s="40" t="n">
        <v>9.82</v>
      </c>
      <c r="K414" s="39" t="n">
        <v>77252.7</v>
      </c>
      <c r="L414" s="44" t="n"/>
    </row>
    <row r="415" ht="15" customHeight="1">
      <c r="G415" s="81" t="n">
        <v>75737.75999999999</v>
      </c>
      <c r="J415" s="81" t="n">
        <v>77252.7</v>
      </c>
      <c r="L415" s="42" t="n">
        <v>0</v>
      </c>
    </row>
    <row r="416" ht="41.25" customHeight="1">
      <c r="A416" s="35" t="inlineStr">
        <is>
          <t>130</t>
        </is>
      </c>
      <c r="B416" s="36" t="inlineStr">
        <is>
          <t>Прайс-лист</t>
        </is>
      </c>
      <c r="C416" s="36" t="inlineStr">
        <is>
          <t>Лоток листовой перфорированный, 85x300x3000 мм, S=0,7 мм, FS
710,65 = [850 / 1,22] +  2% Заг.скл</t>
        </is>
      </c>
      <c r="D416" s="37" t="inlineStr">
        <is>
          <t>м</t>
        </is>
      </c>
      <c r="E416" s="38" t="n">
        <v>216</v>
      </c>
      <c r="F416" s="39" t="n">
        <v>696.72</v>
      </c>
      <c r="G416" s="40" t="n"/>
      <c r="H416" s="39" t="n">
        <v>150491.52</v>
      </c>
      <c r="I416" s="40" t="n"/>
      <c r="J416" s="40" t="n">
        <v>9.82</v>
      </c>
      <c r="K416" s="39" t="n">
        <v>153500.4</v>
      </c>
      <c r="L416" s="44" t="n"/>
    </row>
    <row r="417" ht="15" customHeight="1">
      <c r="G417" s="81" t="n">
        <v>150491.52</v>
      </c>
      <c r="J417" s="81" t="n">
        <v>153500.4</v>
      </c>
      <c r="L417" s="42" t="n">
        <v>0</v>
      </c>
    </row>
    <row r="418" ht="28.5" customHeight="1">
      <c r="A418" s="35" t="inlineStr">
        <is>
          <t>131</t>
        </is>
      </c>
      <c r="B418" s="36" t="inlineStr">
        <is>
          <t>Прайс-лист</t>
        </is>
      </c>
      <c r="C418" s="36" t="inlineStr">
        <is>
          <t>Крышка B=100 мм, L=3000 мм, FS
209,02 = [250 / 1,22] +  2% Заг.скл</t>
        </is>
      </c>
      <c r="D418" s="37" t="inlineStr">
        <is>
          <t>м</t>
        </is>
      </c>
      <c r="E418" s="38" t="n">
        <v>249</v>
      </c>
      <c r="F418" s="39" t="n">
        <v>204.92</v>
      </c>
      <c r="G418" s="40" t="n"/>
      <c r="H418" s="39" t="n">
        <v>51025.08</v>
      </c>
      <c r="I418" s="40" t="n"/>
      <c r="J418" s="40" t="n">
        <v>9.82</v>
      </c>
      <c r="K418" s="39" t="n">
        <v>52045.98</v>
      </c>
      <c r="L418" s="44" t="n"/>
    </row>
    <row r="419" ht="15" customHeight="1">
      <c r="G419" s="81" t="n">
        <v>51025.08</v>
      </c>
      <c r="J419" s="81" t="n">
        <v>52045.98</v>
      </c>
      <c r="L419" s="42" t="n">
        <v>0</v>
      </c>
    </row>
    <row r="420" ht="28.5" customHeight="1">
      <c r="A420" s="35" t="inlineStr">
        <is>
          <t>132</t>
        </is>
      </c>
      <c r="B420" s="36" t="inlineStr">
        <is>
          <t>Прайс-лист</t>
        </is>
      </c>
      <c r="C420" s="36" t="inlineStr">
        <is>
          <t>Крышка B=300 мм, L=3000 мм, FS
518,36 = [620 / 1,22] +  2% Заг.скл</t>
        </is>
      </c>
      <c r="D420" s="37" t="inlineStr">
        <is>
          <t>м</t>
        </is>
      </c>
      <c r="E420" s="38" t="n">
        <v>216</v>
      </c>
      <c r="F420" s="39" t="n">
        <v>508.2</v>
      </c>
      <c r="G420" s="40" t="n"/>
      <c r="H420" s="39" t="n">
        <v>109771.2</v>
      </c>
      <c r="I420" s="40" t="n"/>
      <c r="J420" s="40" t="n">
        <v>9.82</v>
      </c>
      <c r="K420" s="39" t="n">
        <v>111965.76</v>
      </c>
      <c r="L420" s="44" t="n"/>
    </row>
    <row r="421" ht="15" customHeight="1">
      <c r="G421" s="81" t="n">
        <v>109771.2</v>
      </c>
      <c r="J421" s="81" t="n">
        <v>111965.76</v>
      </c>
      <c r="L421" s="42" t="n">
        <v>0</v>
      </c>
    </row>
    <row r="422" ht="28.5" customHeight="1">
      <c r="A422" s="35" t="inlineStr">
        <is>
          <t>133</t>
        </is>
      </c>
      <c r="B422" s="36" t="inlineStr">
        <is>
          <t>Прайс-лист</t>
        </is>
      </c>
      <c r="C422" s="36" t="inlineStr">
        <is>
          <t>Крышка B=400 мм, L=3000 мм, FS
1 797,55 = [2 150 / 1,22] +  2% Заг.скл</t>
        </is>
      </c>
      <c r="D422" s="37" t="inlineStr">
        <is>
          <t>м</t>
        </is>
      </c>
      <c r="E422" s="38" t="n">
        <v>42</v>
      </c>
      <c r="F422" s="39" t="n">
        <v>1762.3</v>
      </c>
      <c r="G422" s="40" t="n"/>
      <c r="H422" s="39" t="n">
        <v>74016.60000000001</v>
      </c>
      <c r="I422" s="40" t="n"/>
      <c r="J422" s="40" t="n">
        <v>9.82</v>
      </c>
      <c r="K422" s="39" t="n">
        <v>75497.10000000001</v>
      </c>
      <c r="L422" s="44" t="n"/>
    </row>
    <row r="423" ht="15" customHeight="1">
      <c r="G423" s="81" t="n">
        <v>74016.60000000001</v>
      </c>
      <c r="J423" s="81" t="n">
        <v>75497.10000000001</v>
      </c>
      <c r="L423" s="42" t="n">
        <v>0</v>
      </c>
    </row>
    <row r="424" ht="41.25" customHeight="1">
      <c r="A424" s="35" t="inlineStr">
        <is>
          <t>134</t>
        </is>
      </c>
      <c r="B424" s="36" t="inlineStr">
        <is>
          <t>Прайс-лист</t>
        </is>
      </c>
      <c r="C424" s="36" t="inlineStr">
        <is>
          <t>Крышка с фиксаторами, B=200 мм, L=3000 мм, FT
902,96 = [1 080 / 1,22] +  2% Заг.скл</t>
        </is>
      </c>
      <c r="D424" s="37" t="inlineStr">
        <is>
          <t>м</t>
        </is>
      </c>
      <c r="E424" s="38" t="n">
        <v>117</v>
      </c>
      <c r="F424" s="39" t="n">
        <v>885.25</v>
      </c>
      <c r="G424" s="40" t="n"/>
      <c r="H424" s="39" t="n">
        <v>103574.25</v>
      </c>
      <c r="I424" s="40" t="n"/>
      <c r="J424" s="40" t="n">
        <v>9.82</v>
      </c>
      <c r="K424" s="39" t="n">
        <v>105646.32</v>
      </c>
      <c r="L424" s="44" t="n"/>
    </row>
    <row r="425" ht="15" customHeight="1">
      <c r="G425" s="81" t="n">
        <v>103574.25</v>
      </c>
      <c r="J425" s="81" t="n">
        <v>105646.32</v>
      </c>
      <c r="L425" s="42" t="n">
        <v>0</v>
      </c>
    </row>
    <row r="426" ht="41.25" customHeight="1">
      <c r="A426" s="35" t="inlineStr">
        <is>
          <t>135</t>
        </is>
      </c>
      <c r="B426" s="36" t="inlineStr">
        <is>
          <t>Прайс-лист</t>
        </is>
      </c>
      <c r="C426" s="36" t="inlineStr">
        <is>
          <t>Крышка с фиксаторами, B=300 мм, L=3000 мм, FT
1 045,08 = [1 250 / 1,22] +  2% Заг.скл</t>
        </is>
      </c>
      <c r="D426" s="37" t="inlineStr">
        <is>
          <t>м</t>
        </is>
      </c>
      <c r="E426" s="38" t="n">
        <v>42</v>
      </c>
      <c r="F426" s="39" t="n">
        <v>1024.59</v>
      </c>
      <c r="G426" s="40" t="n"/>
      <c r="H426" s="39" t="n">
        <v>43032.78</v>
      </c>
      <c r="I426" s="40" t="n"/>
      <c r="J426" s="40" t="n">
        <v>9.82</v>
      </c>
      <c r="K426" s="39" t="n">
        <v>43893.36</v>
      </c>
      <c r="L426" s="44" t="n"/>
    </row>
    <row r="427" ht="15" customHeight="1">
      <c r="G427" s="81" t="n">
        <v>43032.78</v>
      </c>
      <c r="J427" s="81" t="n">
        <v>43893.36</v>
      </c>
      <c r="L427" s="42" t="n">
        <v>0</v>
      </c>
    </row>
    <row r="428" ht="41.25" customHeight="1">
      <c r="A428" s="35" t="inlineStr">
        <is>
          <t>136</t>
        </is>
      </c>
      <c r="B428" s="36" t="inlineStr">
        <is>
          <t>Прайс-лист</t>
        </is>
      </c>
      <c r="C428" s="36" t="inlineStr">
        <is>
          <t>Секция Т/Х-образная, h=85 мм, B=200 мм, FT
6 855,74 = [8 200 / 1,22] +  2% Заг.скл</t>
        </is>
      </c>
      <c r="D428" s="37" t="inlineStr">
        <is>
          <t>ШТ</t>
        </is>
      </c>
      <c r="E428" s="38" t="n">
        <v>3</v>
      </c>
      <c r="F428" s="39" t="n">
        <v>6721.31</v>
      </c>
      <c r="G428" s="40" t="n"/>
      <c r="H428" s="39" t="n">
        <v>20163.93</v>
      </c>
      <c r="I428" s="40" t="n"/>
      <c r="J428" s="40" t="n">
        <v>9.82</v>
      </c>
      <c r="K428" s="39" t="n">
        <v>20567.22</v>
      </c>
      <c r="L428" s="44" t="n"/>
    </row>
    <row r="429" ht="15" customHeight="1">
      <c r="G429" s="81" t="n">
        <v>20163.93</v>
      </c>
      <c r="J429" s="81" t="n">
        <v>20567.22</v>
      </c>
      <c r="L429" s="42" t="n">
        <v>0</v>
      </c>
    </row>
    <row r="430" ht="41.25" customHeight="1">
      <c r="A430" s="35" t="inlineStr">
        <is>
          <t>137</t>
        </is>
      </c>
      <c r="B430" s="36" t="inlineStr">
        <is>
          <t>Прайс-лист</t>
        </is>
      </c>
      <c r="C430" s="36" t="inlineStr">
        <is>
          <t>Секция Т/Х-образная, h=85 мм, B=300 мм, FS
1 421,31 = [1 700 / 1,22] +  2% Заг.скл</t>
        </is>
      </c>
      <c r="D430" s="37" t="inlineStr">
        <is>
          <t>ШТ</t>
        </is>
      </c>
      <c r="E430" s="38" t="n">
        <v>3</v>
      </c>
      <c r="F430" s="39" t="n">
        <v>1393.44</v>
      </c>
      <c r="G430" s="40" t="n"/>
      <c r="H430" s="39" t="n">
        <v>4180.32</v>
      </c>
      <c r="I430" s="40" t="n"/>
      <c r="J430" s="40" t="n">
        <v>9.82</v>
      </c>
      <c r="K430" s="39" t="n">
        <v>4263.93</v>
      </c>
      <c r="L430" s="44" t="n"/>
    </row>
    <row r="431" ht="15" customHeight="1">
      <c r="G431" s="81" t="n">
        <v>4180.32</v>
      </c>
      <c r="J431" s="81" t="n">
        <v>4263.93</v>
      </c>
      <c r="L431" s="42" t="n">
        <v>0</v>
      </c>
    </row>
    <row r="432" ht="41.25" customHeight="1">
      <c r="A432" s="35" t="inlineStr">
        <is>
          <t>138</t>
        </is>
      </c>
      <c r="B432" s="36" t="inlineStr">
        <is>
          <t>Прайс-лист</t>
        </is>
      </c>
      <c r="C432" s="36" t="inlineStr">
        <is>
          <t>Секция угловая 90°, h=85 мм, B=300 мм, FS
6 939,35 = [8 300 / 1,22] +  2% Заг.скл</t>
        </is>
      </c>
      <c r="D432" s="37" t="inlineStr">
        <is>
          <t>ШТ</t>
        </is>
      </c>
      <c r="E432" s="38" t="n">
        <v>4</v>
      </c>
      <c r="F432" s="39" t="n">
        <v>6803.28</v>
      </c>
      <c r="G432" s="40" t="n"/>
      <c r="H432" s="39" t="n">
        <v>27213.12</v>
      </c>
      <c r="I432" s="40" t="n"/>
      <c r="J432" s="40" t="n">
        <v>9.82</v>
      </c>
      <c r="K432" s="39" t="n">
        <v>27757.4</v>
      </c>
      <c r="L432" s="44" t="n"/>
    </row>
    <row r="433" ht="15" customHeight="1">
      <c r="G433" s="81" t="n">
        <v>27213.12</v>
      </c>
      <c r="J433" s="81" t="n">
        <v>27757.4</v>
      </c>
      <c r="L433" s="42" t="n">
        <v>0</v>
      </c>
    </row>
    <row r="434" ht="41.25" customHeight="1">
      <c r="A434" s="35" t="inlineStr">
        <is>
          <t>139</t>
        </is>
      </c>
      <c r="B434" s="36" t="inlineStr">
        <is>
          <t>Прайс-лист</t>
        </is>
      </c>
      <c r="C434" s="36" t="inlineStr">
        <is>
          <t>Крышка Т/Х-образной секции, B=200 мм, FT
3 469,67 = [4 150 / 1,22] +  2% Заг.скл</t>
        </is>
      </c>
      <c r="D434" s="37" t="inlineStr">
        <is>
          <t>ШТ</t>
        </is>
      </c>
      <c r="E434" s="38" t="n">
        <v>3</v>
      </c>
      <c r="F434" s="39" t="n">
        <v>3401.64</v>
      </c>
      <c r="G434" s="40" t="n"/>
      <c r="H434" s="39" t="n">
        <v>10204.92</v>
      </c>
      <c r="I434" s="40" t="n"/>
      <c r="J434" s="40" t="n">
        <v>9.82</v>
      </c>
      <c r="K434" s="39" t="n">
        <v>10409.01</v>
      </c>
      <c r="L434" s="44" t="n"/>
    </row>
    <row r="435" ht="15" customHeight="1">
      <c r="G435" s="81" t="n">
        <v>10204.92</v>
      </c>
      <c r="J435" s="81" t="n">
        <v>10409.01</v>
      </c>
      <c r="L435" s="42" t="n">
        <v>0</v>
      </c>
    </row>
    <row r="436" ht="41.25" customHeight="1">
      <c r="A436" s="35" t="inlineStr">
        <is>
          <t>140</t>
        </is>
      </c>
      <c r="B436" s="36" t="inlineStr">
        <is>
          <t>Прайс-лист</t>
        </is>
      </c>
      <c r="C436" s="36" t="inlineStr">
        <is>
          <t>Крышка Т/Х-образной секции, B=300 мм, FS
677,21 = [810 / 1,22] +  2% Заг.скл</t>
        </is>
      </c>
      <c r="D436" s="37" t="inlineStr">
        <is>
          <t>ШТ</t>
        </is>
      </c>
      <c r="E436" s="38" t="n">
        <v>3</v>
      </c>
      <c r="F436" s="39" t="n">
        <v>663.9299999999999</v>
      </c>
      <c r="G436" s="40" t="n"/>
      <c r="H436" s="39" t="n">
        <v>1991.79</v>
      </c>
      <c r="I436" s="40" t="n"/>
      <c r="J436" s="40" t="n">
        <v>9.82</v>
      </c>
      <c r="K436" s="39" t="n">
        <v>2031.63</v>
      </c>
      <c r="L436" s="44" t="n"/>
    </row>
    <row r="437" ht="15" customHeight="1">
      <c r="G437" s="81" t="n">
        <v>1991.79</v>
      </c>
      <c r="J437" s="81" t="n">
        <v>2031.63</v>
      </c>
      <c r="L437" s="42" t="n">
        <v>0</v>
      </c>
    </row>
    <row r="438" ht="41.25" customHeight="1">
      <c r="A438" s="35" t="inlineStr">
        <is>
          <t>141</t>
        </is>
      </c>
      <c r="B438" s="36" t="inlineStr">
        <is>
          <t>Прайс-лист</t>
        </is>
      </c>
      <c r="C438" s="36" t="inlineStr">
        <is>
          <t>Крышка угловой секции 90°, B=300 мм, FS
1 546,72 = [1 850 / 1,22] +  2% Заг.скл</t>
        </is>
      </c>
      <c r="D438" s="37" t="inlineStr">
        <is>
          <t>ШТ</t>
        </is>
      </c>
      <c r="E438" s="38" t="n">
        <v>4</v>
      </c>
      <c r="F438" s="39" t="n">
        <v>1516.39</v>
      </c>
      <c r="G438" s="40" t="n"/>
      <c r="H438" s="39" t="n">
        <v>6065.56</v>
      </c>
      <c r="I438" s="40" t="n"/>
      <c r="J438" s="40" t="n">
        <v>9.82</v>
      </c>
      <c r="K438" s="39" t="n">
        <v>6186.88</v>
      </c>
      <c r="L438" s="44" t="n"/>
    </row>
    <row r="439" ht="15" customHeight="1">
      <c r="G439" s="81" t="n">
        <v>6065.56</v>
      </c>
      <c r="J439" s="81" t="n">
        <v>6186.88</v>
      </c>
      <c r="L439" s="42" t="n">
        <v>0</v>
      </c>
    </row>
    <row r="440" ht="55.5" customHeight="1">
      <c r="A440" s="35" t="inlineStr">
        <is>
          <t>142</t>
        </is>
      </c>
      <c r="B440" s="36" t="inlineStr">
        <is>
          <t>Прайс-лист</t>
        </is>
      </c>
      <c r="C440" s="36" t="inlineStr">
        <is>
          <t>Шпилька резьбовая M8x1000 мм,высокопрочная, класс прочности 5.8, DIN975
183,94 = [220 / 1,22] +  2% Заг.скл</t>
        </is>
      </c>
      <c r="D440" s="37" t="inlineStr">
        <is>
          <t>ШТ</t>
        </is>
      </c>
      <c r="E440" s="38" t="n">
        <v>300</v>
      </c>
      <c r="F440" s="39" t="n">
        <v>180.33</v>
      </c>
      <c r="G440" s="40" t="n"/>
      <c r="H440" s="39" t="n">
        <v>54099</v>
      </c>
      <c r="I440" s="40" t="n"/>
      <c r="J440" s="40" t="n">
        <v>9.82</v>
      </c>
      <c r="K440" s="39" t="n">
        <v>55182</v>
      </c>
      <c r="L440" s="44" t="n"/>
    </row>
    <row r="441" ht="15" customHeight="1">
      <c r="G441" s="81" t="n">
        <v>54099</v>
      </c>
      <c r="J441" s="81" t="n">
        <v>55182</v>
      </c>
      <c r="L441" s="42" t="n">
        <v>0</v>
      </c>
    </row>
    <row r="442" ht="55.5" customHeight="1">
      <c r="A442" s="35" t="inlineStr">
        <is>
          <t>143</t>
        </is>
      </c>
      <c r="B442" s="36" t="inlineStr">
        <is>
          <t>Прайс-лист</t>
        </is>
      </c>
      <c r="C442" s="36" t="inlineStr">
        <is>
          <t>Шпилька резьбовая M8x2000 мм,высокопрочная, класс прочности 5.8, DIN975
326,06 = [390 / 1,22] +  2% Заг.скл</t>
        </is>
      </c>
      <c r="D442" s="37" t="inlineStr">
        <is>
          <t>ШТ</t>
        </is>
      </c>
      <c r="E442" s="38" t="n">
        <v>430</v>
      </c>
      <c r="F442" s="39" t="n">
        <v>319.67</v>
      </c>
      <c r="G442" s="40" t="n"/>
      <c r="H442" s="39" t="n">
        <v>137458.1</v>
      </c>
      <c r="I442" s="40" t="n"/>
      <c r="J442" s="40" t="n">
        <v>9.82</v>
      </c>
      <c r="K442" s="39" t="n">
        <v>140205.8</v>
      </c>
      <c r="L442" s="44" t="n"/>
    </row>
    <row r="443" ht="15" customHeight="1">
      <c r="G443" s="81" t="n">
        <v>137458.1</v>
      </c>
      <c r="J443" s="81" t="n">
        <v>140205.8</v>
      </c>
      <c r="L443" s="42" t="n">
        <v>0</v>
      </c>
    </row>
    <row r="444" ht="28.5" customHeight="1">
      <c r="A444" s="35" t="inlineStr">
        <is>
          <t>144</t>
        </is>
      </c>
      <c r="B444" s="36" t="inlineStr">
        <is>
          <t>Прайс-лист</t>
        </is>
      </c>
      <c r="C444" s="36" t="inlineStr">
        <is>
          <t>Рейка, U-профиль, L=300 мм, сталь, FS
450,64 = [539 / 1,22] +  2% Заг.скл</t>
        </is>
      </c>
      <c r="D444" s="37" t="inlineStr">
        <is>
          <t>ШТ</t>
        </is>
      </c>
      <c r="E444" s="38" t="n">
        <v>183</v>
      </c>
      <c r="F444" s="39" t="n">
        <v>441.8</v>
      </c>
      <c r="G444" s="40" t="n"/>
      <c r="H444" s="39" t="n">
        <v>80849.39999999999</v>
      </c>
      <c r="I444" s="40" t="n"/>
      <c r="J444" s="40" t="n">
        <v>9.82</v>
      </c>
      <c r="K444" s="39" t="n">
        <v>82467.12</v>
      </c>
      <c r="L444" s="44" t="n"/>
    </row>
    <row r="445" ht="15" customHeight="1">
      <c r="G445" s="81" t="n">
        <v>80849.39999999999</v>
      </c>
      <c r="J445" s="81" t="n">
        <v>82467.12</v>
      </c>
      <c r="L445" s="42" t="n">
        <v>0</v>
      </c>
    </row>
    <row r="446" ht="28.5" customHeight="1">
      <c r="A446" s="35" t="inlineStr">
        <is>
          <t>145</t>
        </is>
      </c>
      <c r="B446" s="36" t="inlineStr">
        <is>
          <t>Прайс-лист</t>
        </is>
      </c>
      <c r="C446" s="36" t="inlineStr">
        <is>
          <t>Рейка, U-профиль, L=400 мм, сталь, FS
685,57 = [820 / 1,22] +  2% Заг.скл</t>
        </is>
      </c>
      <c r="D446" s="37" t="inlineStr">
        <is>
          <t>ШТ</t>
        </is>
      </c>
      <c r="E446" s="38" t="n">
        <v>149</v>
      </c>
      <c r="F446" s="39" t="n">
        <v>672.13</v>
      </c>
      <c r="G446" s="40" t="n"/>
      <c r="H446" s="39" t="n">
        <v>100147.37</v>
      </c>
      <c r="I446" s="40" t="n"/>
      <c r="J446" s="40" t="n">
        <v>9.82</v>
      </c>
      <c r="K446" s="39" t="n">
        <v>102149.93</v>
      </c>
      <c r="L446" s="44" t="n"/>
    </row>
    <row r="447" ht="15" customHeight="1">
      <c r="G447" s="81" t="n">
        <v>100147.37</v>
      </c>
      <c r="J447" s="81" t="n">
        <v>102149.93</v>
      </c>
      <c r="L447" s="42" t="n">
        <v>0</v>
      </c>
    </row>
    <row r="448" ht="28.5" customHeight="1">
      <c r="A448" s="35" t="inlineStr">
        <is>
          <t>146</t>
        </is>
      </c>
      <c r="B448" s="36" t="inlineStr">
        <is>
          <t>Прайс-лист</t>
        </is>
      </c>
      <c r="C448" s="36" t="inlineStr">
        <is>
          <t>Рейка, U-профиль, L=500 мм, сталь, FS
574,37 = [687 / 1,22] +  2% Заг.скл</t>
        </is>
      </c>
      <c r="D448" s="37" t="inlineStr">
        <is>
          <t>ШТ</t>
        </is>
      </c>
      <c r="E448" s="38" t="n">
        <v>28</v>
      </c>
      <c r="F448" s="39" t="n">
        <v>563.11</v>
      </c>
      <c r="G448" s="40" t="n"/>
      <c r="H448" s="39" t="n">
        <v>15767.08</v>
      </c>
      <c r="I448" s="40" t="n"/>
      <c r="J448" s="40" t="n">
        <v>9.82</v>
      </c>
      <c r="K448" s="39" t="n">
        <v>16082.36</v>
      </c>
      <c r="L448" s="44" t="n"/>
    </row>
    <row r="449" ht="15" customHeight="1">
      <c r="G449" s="81" t="n">
        <v>15767.08</v>
      </c>
      <c r="J449" s="81" t="n">
        <v>16082.36</v>
      </c>
      <c r="L449" s="42" t="n">
        <v>0</v>
      </c>
    </row>
    <row r="450" ht="41.25" customHeight="1">
      <c r="A450" s="35" t="inlineStr">
        <is>
          <t>147</t>
        </is>
      </c>
      <c r="B450" s="36" t="inlineStr">
        <is>
          <t>Прайс-лист</t>
        </is>
      </c>
      <c r="C450" s="36" t="inlineStr">
        <is>
          <t>Фиксатор безвинтовой универсальный, нержавеющая сталь
117,05 = [140 / 1,22] +  2% Заг.скл</t>
        </is>
      </c>
      <c r="D450" s="37" t="inlineStr">
        <is>
          <t>ШТ</t>
        </is>
      </c>
      <c r="E450" s="38" t="n">
        <v>1050</v>
      </c>
      <c r="F450" s="39" t="n">
        <v>114.75</v>
      </c>
      <c r="G450" s="40" t="n"/>
      <c r="H450" s="39" t="n">
        <v>120487.5</v>
      </c>
      <c r="I450" s="40" t="n"/>
      <c r="J450" s="40" t="n">
        <v>9.82</v>
      </c>
      <c r="K450" s="39" t="n">
        <v>122902.5</v>
      </c>
      <c r="L450" s="44" t="n"/>
    </row>
    <row r="451" ht="15" customHeight="1">
      <c r="G451" s="81" t="n">
        <v>120487.5</v>
      </c>
      <c r="J451" s="81" t="n">
        <v>122902.5</v>
      </c>
      <c r="L451" s="42" t="n">
        <v>0</v>
      </c>
    </row>
    <row r="452" ht="28.5" customHeight="1">
      <c r="A452" s="35" t="inlineStr">
        <is>
          <t>148</t>
        </is>
      </c>
      <c r="B452" s="36" t="inlineStr">
        <is>
          <t>Прайс-лист</t>
        </is>
      </c>
      <c r="C452" s="36" t="inlineStr">
        <is>
          <t>Гайка шестигранная М8х7, сталь, G
5,44 = [6,5 / 1,22] +  2% Заг.скл</t>
        </is>
      </c>
      <c r="D452" s="37" t="inlineStr">
        <is>
          <t>ШТ</t>
        </is>
      </c>
      <c r="E452" s="38" t="n">
        <v>3000</v>
      </c>
      <c r="F452" s="39" t="n">
        <v>5.33</v>
      </c>
      <c r="G452" s="40" t="n"/>
      <c r="H452" s="39" t="n">
        <v>15990</v>
      </c>
      <c r="I452" s="40" t="n"/>
      <c r="J452" s="40" t="n">
        <v>9.82</v>
      </c>
      <c r="K452" s="39" t="n">
        <v>16320</v>
      </c>
      <c r="L452" s="44" t="n"/>
    </row>
    <row r="453" ht="15" customHeight="1">
      <c r="G453" s="81" t="n">
        <v>15990</v>
      </c>
      <c r="J453" s="81" t="n">
        <v>16320</v>
      </c>
      <c r="L453" s="42" t="n">
        <v>0</v>
      </c>
    </row>
    <row r="454" ht="41.25" customHeight="1">
      <c r="A454" s="35" t="inlineStr">
        <is>
          <t>149</t>
        </is>
      </c>
      <c r="B454" s="36" t="inlineStr">
        <is>
          <t>Прайс-лист</t>
        </is>
      </c>
      <c r="C454" s="36" t="inlineStr">
        <is>
          <t>Комплект Болт+Шайба+Гайка M10x110 мм
27,17 = [32,5 / 1,22] +  2% Заг.скл</t>
        </is>
      </c>
      <c r="D454" s="37" t="inlineStr">
        <is>
          <t>ШТ</t>
        </is>
      </c>
      <c r="E454" s="38" t="n">
        <v>400</v>
      </c>
      <c r="F454" s="39" t="n">
        <v>26.64</v>
      </c>
      <c r="G454" s="40" t="n"/>
      <c r="H454" s="39" t="n">
        <v>10656</v>
      </c>
      <c r="I454" s="40" t="n"/>
      <c r="J454" s="40" t="n">
        <v>9.82</v>
      </c>
      <c r="K454" s="39" t="n">
        <v>10868</v>
      </c>
      <c r="L454" s="44" t="n"/>
    </row>
    <row r="455" ht="15" customHeight="1">
      <c r="G455" s="81" t="n">
        <v>10656</v>
      </c>
      <c r="J455" s="81" t="n">
        <v>10868</v>
      </c>
      <c r="L455" s="42" t="n">
        <v>0</v>
      </c>
    </row>
    <row r="456" ht="41.25" customHeight="1">
      <c r="A456" s="35" t="inlineStr">
        <is>
          <t>150</t>
        </is>
      </c>
      <c r="B456" s="36" t="inlineStr">
        <is>
          <t>Прайс-лист</t>
        </is>
      </c>
      <c r="C456" s="36" t="inlineStr">
        <is>
          <t>Комплект крепежный FRSB 6X12 G, сталь, G
21,74 = [26 / 1,22] +  2% Заг.скл</t>
        </is>
      </c>
      <c r="D456" s="37" t="inlineStr">
        <is>
          <t>ШТ</t>
        </is>
      </c>
      <c r="E456" s="38" t="n">
        <v>400</v>
      </c>
      <c r="F456" s="39" t="n">
        <v>21.31</v>
      </c>
      <c r="G456" s="40" t="n"/>
      <c r="H456" s="39" t="n">
        <v>8524</v>
      </c>
      <c r="I456" s="40" t="n"/>
      <c r="J456" s="40" t="n">
        <v>9.82</v>
      </c>
      <c r="K456" s="39" t="n">
        <v>8696</v>
      </c>
      <c r="L456" s="44" t="n"/>
    </row>
    <row r="457" ht="15" customHeight="1">
      <c r="G457" s="81" t="n">
        <v>8524</v>
      </c>
      <c r="J457" s="81" t="n">
        <v>8696</v>
      </c>
      <c r="L457" s="42" t="n">
        <v>0</v>
      </c>
    </row>
    <row r="458" ht="41.25" customHeight="1">
      <c r="A458" s="35" t="inlineStr">
        <is>
          <t>151</t>
        </is>
      </c>
      <c r="B458" s="36" t="inlineStr">
        <is>
          <t>Прайс-лист</t>
        </is>
      </c>
      <c r="C458" s="36" t="inlineStr">
        <is>
          <t>Комплект крепежный FRSB 6X20 G, сталь, G
36,79 = [44 / 1,22] +  2% Заг.скл</t>
        </is>
      </c>
      <c r="D458" s="37" t="inlineStr">
        <is>
          <t>ШТ</t>
        </is>
      </c>
      <c r="E458" s="38" t="n">
        <v>800</v>
      </c>
      <c r="F458" s="39" t="n">
        <v>36.07</v>
      </c>
      <c r="G458" s="40" t="n"/>
      <c r="H458" s="39" t="n">
        <v>28856</v>
      </c>
      <c r="I458" s="40" t="n"/>
      <c r="J458" s="40" t="n">
        <v>9.82</v>
      </c>
      <c r="K458" s="39" t="n">
        <v>29432</v>
      </c>
      <c r="L458" s="44" t="n"/>
    </row>
    <row r="459" ht="15" customHeight="1">
      <c r="G459" s="81" t="n">
        <v>28856</v>
      </c>
      <c r="J459" s="81" t="n">
        <v>29432</v>
      </c>
      <c r="L459" s="42" t="n">
        <v>0</v>
      </c>
    </row>
    <row r="460" ht="28.5" customHeight="1">
      <c r="A460" s="35" t="inlineStr">
        <is>
          <t>152</t>
        </is>
      </c>
      <c r="B460" s="36" t="inlineStr">
        <is>
          <t>Прайс-лист</t>
        </is>
      </c>
      <c r="C460" s="36" t="inlineStr">
        <is>
          <t>Подвес трапециевидный, сталь, FS
459,84 = [550 / 1,22] +  2% Заг.скл</t>
        </is>
      </c>
      <c r="D460" s="37" t="inlineStr">
        <is>
          <t>ШТ</t>
        </is>
      </c>
      <c r="E460" s="38" t="n">
        <v>380</v>
      </c>
      <c r="F460" s="39" t="n">
        <v>450.82</v>
      </c>
      <c r="G460" s="40" t="n"/>
      <c r="H460" s="39" t="n">
        <v>171311.6</v>
      </c>
      <c r="I460" s="40" t="n"/>
      <c r="J460" s="40" t="n">
        <v>9.82</v>
      </c>
      <c r="K460" s="39" t="n">
        <v>174739.2</v>
      </c>
      <c r="L460" s="44" t="n"/>
    </row>
    <row r="461" ht="15" customHeight="1">
      <c r="G461" s="81" t="n">
        <v>171311.6</v>
      </c>
      <c r="J461" s="81" t="n">
        <v>174739.2</v>
      </c>
      <c r="L461" s="42" t="n">
        <v>0</v>
      </c>
    </row>
    <row r="462" ht="41.25" customHeight="1">
      <c r="A462" s="35" t="inlineStr">
        <is>
          <t>153</t>
        </is>
      </c>
      <c r="B462" s="36" t="inlineStr">
        <is>
          <t>Прайс-лист</t>
        </is>
      </c>
      <c r="C462" s="36" t="inlineStr">
        <is>
          <t>Переходник/концевик B=200 мм, h=85 мм, FT
601,96 = [720 / 1,22] +  2% Заг.скл</t>
        </is>
      </c>
      <c r="D462" s="37" t="inlineStr">
        <is>
          <t>ШТ</t>
        </is>
      </c>
      <c r="E462" s="38" t="n">
        <v>4</v>
      </c>
      <c r="F462" s="39" t="n">
        <v>590.16</v>
      </c>
      <c r="G462" s="40" t="n"/>
      <c r="H462" s="39" t="n">
        <v>2360.64</v>
      </c>
      <c r="I462" s="40" t="n"/>
      <c r="J462" s="40" t="n">
        <v>9.82</v>
      </c>
      <c r="K462" s="39" t="n">
        <v>2407.84</v>
      </c>
      <c r="L462" s="44" t="n"/>
    </row>
    <row r="463" ht="15" customHeight="1">
      <c r="G463" s="81" t="n">
        <v>2360.64</v>
      </c>
      <c r="J463" s="81" t="n">
        <v>2407.84</v>
      </c>
      <c r="L463" s="42" t="n">
        <v>0</v>
      </c>
    </row>
    <row r="464" ht="41.25" customHeight="1">
      <c r="A464" s="35" t="inlineStr">
        <is>
          <t>154</t>
        </is>
      </c>
      <c r="B464" s="36" t="inlineStr">
        <is>
          <t>Прайс-лист</t>
        </is>
      </c>
      <c r="C464" s="36" t="inlineStr">
        <is>
          <t>Переходник/концевик B=300 мм, h=85 мм, FT
794,26 = [950 / 1,22] +  2% Заг.скл</t>
        </is>
      </c>
      <c r="D464" s="37" t="inlineStr">
        <is>
          <t>ШТ</t>
        </is>
      </c>
      <c r="E464" s="38" t="n">
        <v>3</v>
      </c>
      <c r="F464" s="39" t="n">
        <v>778.6900000000001</v>
      </c>
      <c r="G464" s="40" t="n"/>
      <c r="H464" s="39" t="n">
        <v>2336.07</v>
      </c>
      <c r="I464" s="40" t="n"/>
      <c r="J464" s="40" t="n">
        <v>9.82</v>
      </c>
      <c r="K464" s="39" t="n">
        <v>2382.78</v>
      </c>
      <c r="L464" s="44" t="n"/>
    </row>
    <row r="465" ht="15" customHeight="1">
      <c r="G465" s="81" t="n">
        <v>2336.07</v>
      </c>
      <c r="J465" s="81" t="n">
        <v>2382.78</v>
      </c>
      <c r="L465" s="42" t="n">
        <v>0</v>
      </c>
    </row>
    <row r="466" ht="41.25" customHeight="1">
      <c r="A466" s="35" t="inlineStr">
        <is>
          <t>155</t>
        </is>
      </c>
      <c r="B466" s="36" t="inlineStr">
        <is>
          <t>Прайс-лист</t>
        </is>
      </c>
      <c r="C466" s="36" t="inlineStr">
        <is>
          <t>Соединитель продольный RLVK 60 FS для лотка MKS,SKS 60 мм
281,75 = [337 / 1,22] +  2% Заг.скл</t>
        </is>
      </c>
      <c r="D466" s="37" t="inlineStr">
        <is>
          <t>ШТ</t>
        </is>
      </c>
      <c r="E466" s="38" t="n">
        <v>200</v>
      </c>
      <c r="F466" s="39" t="n">
        <v>276.23</v>
      </c>
      <c r="G466" s="40" t="n"/>
      <c r="H466" s="39" t="n">
        <v>55246</v>
      </c>
      <c r="I466" s="40" t="n"/>
      <c r="J466" s="40" t="n">
        <v>9.82</v>
      </c>
      <c r="K466" s="39" t="n">
        <v>56350</v>
      </c>
      <c r="L466" s="44" t="n"/>
    </row>
    <row r="467" ht="15" customHeight="1">
      <c r="G467" s="81" t="n">
        <v>55246</v>
      </c>
      <c r="J467" s="81" t="n">
        <v>56350</v>
      </c>
      <c r="L467" s="42" t="n">
        <v>0</v>
      </c>
    </row>
    <row r="468" ht="41.25" customHeight="1">
      <c r="A468" s="35" t="inlineStr">
        <is>
          <t>156</t>
        </is>
      </c>
      <c r="B468" s="36" t="inlineStr">
        <is>
          <t>Прайс-лист</t>
        </is>
      </c>
      <c r="C468" s="36" t="inlineStr">
        <is>
          <t>Соединитель продольный RLVL 85 FS для лотка MKS,SKS 85 мм
97,82 = [117 / 1,22] +  2% Заг.скл</t>
        </is>
      </c>
      <c r="D468" s="37" t="inlineStr">
        <is>
          <t>ШТ</t>
        </is>
      </c>
      <c r="E468" s="38" t="n">
        <v>200</v>
      </c>
      <c r="F468" s="39" t="n">
        <v>95.90000000000001</v>
      </c>
      <c r="G468" s="40" t="n"/>
      <c r="H468" s="39" t="n">
        <v>19180</v>
      </c>
      <c r="I468" s="40" t="n"/>
      <c r="J468" s="40" t="n">
        <v>9.82</v>
      </c>
      <c r="K468" s="39" t="n">
        <v>19564</v>
      </c>
      <c r="L468" s="44" t="n"/>
    </row>
    <row r="469" ht="15" customHeight="1">
      <c r="G469" s="81" t="n">
        <v>19180</v>
      </c>
      <c r="J469" s="81" t="n">
        <v>19564</v>
      </c>
      <c r="L469" s="42" t="n">
        <v>0</v>
      </c>
    </row>
    <row r="470" ht="41.25" customHeight="1">
      <c r="A470" s="35" t="inlineStr">
        <is>
          <t>157</t>
        </is>
      </c>
      <c r="B470" s="36" t="inlineStr">
        <is>
          <t>Прайс-лист</t>
        </is>
      </c>
      <c r="C470" s="36" t="inlineStr">
        <is>
          <t>Соединитель, продольный/угловой, L=200, сталь, FS
710,65 = [850 / 1,22] +  2% Заг.скл</t>
        </is>
      </c>
      <c r="D470" s="37" t="inlineStr">
        <is>
          <t>ШТ</t>
        </is>
      </c>
      <c r="E470" s="38" t="n">
        <v>40</v>
      </c>
      <c r="F470" s="39" t="n">
        <v>696.72</v>
      </c>
      <c r="G470" s="40" t="n"/>
      <c r="H470" s="39" t="n">
        <v>27868.8</v>
      </c>
      <c r="I470" s="40" t="n"/>
      <c r="J470" s="40" t="n">
        <v>9.82</v>
      </c>
      <c r="K470" s="39" t="n">
        <v>28426</v>
      </c>
      <c r="L470" s="44" t="n"/>
    </row>
    <row r="471" ht="15" customHeight="1">
      <c r="G471" s="81" t="n">
        <v>27868.8</v>
      </c>
      <c r="J471" s="81" t="n">
        <v>28426</v>
      </c>
      <c r="L471" s="42" t="n">
        <v>0</v>
      </c>
    </row>
    <row r="472" ht="41.25" customHeight="1">
      <c r="A472" s="35" t="inlineStr">
        <is>
          <t>158</t>
        </is>
      </c>
      <c r="B472" s="36" t="inlineStr">
        <is>
          <t>Прайс-лист</t>
        </is>
      </c>
      <c r="C472" s="36" t="inlineStr">
        <is>
          <t>Соединитель, продольный/угловой, L=200, сталь, FT
539,26 = [645 / 1,22] +  2% Заг.скл</t>
        </is>
      </c>
      <c r="D472" s="37" t="inlineStr">
        <is>
          <t>ШТ</t>
        </is>
      </c>
      <c r="E472" s="38" t="n">
        <v>130</v>
      </c>
      <c r="F472" s="39" t="n">
        <v>528.6900000000001</v>
      </c>
      <c r="G472" s="40" t="n"/>
      <c r="H472" s="39" t="n">
        <v>68729.7</v>
      </c>
      <c r="I472" s="40" t="n"/>
      <c r="J472" s="40" t="n">
        <v>9.82</v>
      </c>
      <c r="K472" s="39" t="n">
        <v>70103.8</v>
      </c>
      <c r="L472" s="44" t="n"/>
    </row>
    <row r="473" ht="15" customHeight="1">
      <c r="G473" s="81" t="n">
        <v>68729.7</v>
      </c>
      <c r="J473" s="81" t="n">
        <v>70103.8</v>
      </c>
      <c r="L473" s="42" t="n">
        <v>0</v>
      </c>
    </row>
    <row r="474" ht="41.25" customHeight="1">
      <c r="A474" s="35" t="inlineStr">
        <is>
          <t>159</t>
        </is>
      </c>
      <c r="B474" s="36" t="inlineStr">
        <is>
          <t>Прайс-лист</t>
        </is>
      </c>
      <c r="C474" s="36" t="inlineStr">
        <is>
          <t>Соединитель, шарнирный, L=254, сталь, FS
376,23 = [450 / 1,22] +  2% Заг.скл</t>
        </is>
      </c>
      <c r="D474" s="37" t="inlineStr">
        <is>
          <t>ШТ</t>
        </is>
      </c>
      <c r="E474" s="38" t="n">
        <v>40</v>
      </c>
      <c r="F474" s="39" t="n">
        <v>368.85</v>
      </c>
      <c r="G474" s="40" t="n"/>
      <c r="H474" s="39" t="n">
        <v>14754</v>
      </c>
      <c r="I474" s="40" t="n"/>
      <c r="J474" s="40" t="n">
        <v>9.82</v>
      </c>
      <c r="K474" s="39" t="n">
        <v>15049.2</v>
      </c>
      <c r="L474" s="44" t="n"/>
    </row>
    <row r="475" ht="15" customHeight="1">
      <c r="G475" s="81" t="n">
        <v>14754</v>
      </c>
      <c r="J475" s="81" t="n">
        <v>15049.2</v>
      </c>
      <c r="L475" s="42" t="n">
        <v>0</v>
      </c>
    </row>
    <row r="476" ht="41.25" customHeight="1">
      <c r="A476" s="35" t="inlineStr">
        <is>
          <t>160</t>
        </is>
      </c>
      <c r="B476" s="36" t="inlineStr">
        <is>
          <t>Прайс-лист</t>
        </is>
      </c>
      <c r="C476" s="36" t="inlineStr">
        <is>
          <t>Соединитель, шарнирный, L=272, сталь, FS
1 468,13 = [1 756 / 1,22] +  2% Заг.скл</t>
        </is>
      </c>
      <c r="D476" s="37" t="inlineStr">
        <is>
          <t>ШТ</t>
        </is>
      </c>
      <c r="E476" s="38" t="n">
        <v>50</v>
      </c>
      <c r="F476" s="39" t="n">
        <v>1439.34</v>
      </c>
      <c r="G476" s="40" t="n"/>
      <c r="H476" s="39" t="n">
        <v>71967</v>
      </c>
      <c r="I476" s="40" t="n"/>
      <c r="J476" s="40" t="n">
        <v>9.82</v>
      </c>
      <c r="K476" s="39" t="n">
        <v>73406.5</v>
      </c>
      <c r="L476" s="44" t="n"/>
    </row>
    <row r="477" ht="15" customHeight="1">
      <c r="G477" s="81" t="n">
        <v>71967</v>
      </c>
      <c r="J477" s="81" t="n">
        <v>73406.5</v>
      </c>
      <c r="L477" s="42" t="n">
        <v>0</v>
      </c>
    </row>
    <row r="478" ht="41.25" customHeight="1">
      <c r="A478" s="35" t="inlineStr">
        <is>
          <t>161</t>
        </is>
      </c>
      <c r="B478" s="36" t="inlineStr">
        <is>
          <t>Прайс-лист</t>
        </is>
      </c>
      <c r="C478" s="36" t="inlineStr">
        <is>
          <t>Соединитель, шарнирный, L=272, сталь, FT
1 304,26 = [1 560 / 1,22] +  2% Заг.скл</t>
        </is>
      </c>
      <c r="D478" s="37" t="inlineStr">
        <is>
          <t>ШТ</t>
        </is>
      </c>
      <c r="E478" s="38" t="n">
        <v>30</v>
      </c>
      <c r="F478" s="39" t="n">
        <v>1278.69</v>
      </c>
      <c r="G478" s="40" t="n"/>
      <c r="H478" s="39" t="n">
        <v>38360.7</v>
      </c>
      <c r="I478" s="40" t="n"/>
      <c r="J478" s="40" t="n">
        <v>9.82</v>
      </c>
      <c r="K478" s="39" t="n">
        <v>39127.8</v>
      </c>
      <c r="L478" s="44" t="n"/>
    </row>
    <row r="479" ht="15" customHeight="1">
      <c r="G479" s="81" t="n">
        <v>38360.7</v>
      </c>
      <c r="J479" s="81" t="n">
        <v>39127.8</v>
      </c>
      <c r="L479" s="42" t="n">
        <v>0</v>
      </c>
    </row>
    <row r="480" ht="28.5" customHeight="1">
      <c r="A480" s="35" t="inlineStr">
        <is>
          <t>162</t>
        </is>
      </c>
      <c r="B480" s="36" t="inlineStr">
        <is>
          <t>Прайс-лист</t>
        </is>
      </c>
      <c r="C480" s="36" t="inlineStr">
        <is>
          <t>Струбцина М8, чугун, G
510,00 = [610 / 1,22] +  2% Заг.скл</t>
        </is>
      </c>
      <c r="D480" s="37" t="inlineStr">
        <is>
          <t>ШТ</t>
        </is>
      </c>
      <c r="E480" s="38" t="n">
        <v>400</v>
      </c>
      <c r="F480" s="39" t="n">
        <v>500</v>
      </c>
      <c r="G480" s="40" t="n"/>
      <c r="H480" s="39" t="n">
        <v>200000</v>
      </c>
      <c r="I480" s="40" t="n"/>
      <c r="J480" s="40" t="n">
        <v>9.82</v>
      </c>
      <c r="K480" s="39" t="n">
        <v>204000</v>
      </c>
      <c r="L480" s="44" t="n"/>
    </row>
    <row r="481" ht="15" customHeight="1">
      <c r="G481" s="81" t="n">
        <v>200000</v>
      </c>
      <c r="J481" s="81" t="n">
        <v>204000</v>
      </c>
      <c r="L481" s="42" t="n">
        <v>0</v>
      </c>
    </row>
    <row r="482" ht="41.25" customHeight="1">
      <c r="A482" s="35" t="inlineStr">
        <is>
          <t>163</t>
        </is>
      </c>
      <c r="B482" s="36" t="inlineStr">
        <is>
          <t>Прайс-лист</t>
        </is>
      </c>
      <c r="C482" s="36" t="inlineStr">
        <is>
          <t>Шайба с узкими полями M8, D=16 мм, сталь, G
4,85 = [5,8 / 1,22] +  2% Заг.скл</t>
        </is>
      </c>
      <c r="D482" s="37" t="inlineStr">
        <is>
          <t>ШТ</t>
        </is>
      </c>
      <c r="E482" s="38" t="n">
        <v>3000</v>
      </c>
      <c r="F482" s="39" t="n">
        <v>4.75</v>
      </c>
      <c r="G482" s="40" t="n"/>
      <c r="H482" s="39" t="n">
        <v>14250</v>
      </c>
      <c r="I482" s="40" t="n"/>
      <c r="J482" s="40" t="n">
        <v>9.82</v>
      </c>
      <c r="K482" s="39" t="n">
        <v>14550</v>
      </c>
      <c r="L482" s="44" t="n"/>
    </row>
    <row r="483" ht="15" customHeight="1">
      <c r="G483" s="81" t="n">
        <v>14250</v>
      </c>
      <c r="J483" s="81" t="n">
        <v>14550</v>
      </c>
      <c r="L483" s="42" t="n">
        <v>0</v>
      </c>
    </row>
    <row r="484" ht="41.25" customHeight="1">
      <c r="A484" s="35" t="inlineStr">
        <is>
          <t>164</t>
        </is>
      </c>
      <c r="B484" s="36" t="inlineStr">
        <is>
          <t>Прайс-лист</t>
        </is>
      </c>
      <c r="C484" s="36" t="inlineStr">
        <is>
          <t>Шайба с широкими полями М6, D=22 мм, сталь, F
4,01 = [4,8 / 1,22] +  2% Заг.скл</t>
        </is>
      </c>
      <c r="D484" s="37" t="inlineStr">
        <is>
          <t>ШТ</t>
        </is>
      </c>
      <c r="E484" s="38" t="n">
        <v>500</v>
      </c>
      <c r="F484" s="39" t="n">
        <v>3.93</v>
      </c>
      <c r="G484" s="40" t="n"/>
      <c r="H484" s="39" t="n">
        <v>1965</v>
      </c>
      <c r="I484" s="40" t="n"/>
      <c r="J484" s="40" t="n">
        <v>9.82</v>
      </c>
      <c r="K484" s="39" t="n">
        <v>2005</v>
      </c>
      <c r="L484" s="44" t="n"/>
    </row>
    <row r="485" ht="15" customHeight="1">
      <c r="G485" s="81" t="n">
        <v>1965</v>
      </c>
      <c r="J485" s="81" t="n">
        <v>2005</v>
      </c>
      <c r="L485" s="42" t="n">
        <v>0</v>
      </c>
    </row>
    <row r="486" ht="41.25" customHeight="1">
      <c r="A486" s="35" t="inlineStr">
        <is>
          <t>165</t>
        </is>
      </c>
      <c r="B486" s="36" t="inlineStr">
        <is>
          <t>Прайс-лист</t>
        </is>
      </c>
      <c r="C486" s="36" t="inlineStr">
        <is>
          <t>Лоток неперф. 80х100х1,0 L3000 мм "Быстрый монтаж ПЛЮС
459,84 = [550 / 1,22] +  2% Заг.скл</t>
        </is>
      </c>
      <c r="D486" s="37" t="inlineStr">
        <is>
          <t>м</t>
        </is>
      </c>
      <c r="E486" s="38" t="n">
        <v>420</v>
      </c>
      <c r="F486" s="39" t="n">
        <v>450.82</v>
      </c>
      <c r="G486" s="40" t="n"/>
      <c r="H486" s="39" t="n">
        <v>189344.4</v>
      </c>
      <c r="I486" s="40" t="n"/>
      <c r="J486" s="40" t="n">
        <v>9.82</v>
      </c>
      <c r="K486" s="39" t="n">
        <v>193132.8</v>
      </c>
      <c r="L486" s="44" t="n"/>
    </row>
    <row r="487" ht="15" customHeight="1">
      <c r="G487" s="81" t="n">
        <v>189344.4</v>
      </c>
      <c r="J487" s="81" t="n">
        <v>193132.8</v>
      </c>
      <c r="L487" s="42" t="n">
        <v>0</v>
      </c>
    </row>
    <row r="488" ht="41.25" customHeight="1">
      <c r="A488" s="35" t="inlineStr">
        <is>
          <t>166</t>
        </is>
      </c>
      <c r="B488" s="36" t="inlineStr">
        <is>
          <t>Прайс-лист</t>
        </is>
      </c>
      <c r="C488" s="36" t="inlineStr">
        <is>
          <t>Лоток неперф. 80х200х1,0 L3000 мм "Быстрый монтаж ПЛЮС
543,45 = [650 / 1,22] +  2% Заг.скл</t>
        </is>
      </c>
      <c r="D488" s="37" t="inlineStr">
        <is>
          <t>м</t>
        </is>
      </c>
      <c r="E488" s="38" t="n">
        <v>290</v>
      </c>
      <c r="F488" s="39" t="n">
        <v>532.79</v>
      </c>
      <c r="G488" s="40" t="n"/>
      <c r="H488" s="39" t="n">
        <v>154509.1</v>
      </c>
      <c r="I488" s="40" t="n"/>
      <c r="J488" s="40" t="n">
        <v>9.82</v>
      </c>
      <c r="K488" s="39" t="n">
        <v>157600.5</v>
      </c>
      <c r="L488" s="44" t="n"/>
    </row>
    <row r="489" ht="15" customHeight="1">
      <c r="G489" s="81" t="n">
        <v>154509.1</v>
      </c>
      <c r="J489" s="81" t="n">
        <v>157600.5</v>
      </c>
      <c r="L489" s="42" t="n">
        <v>0</v>
      </c>
    </row>
    <row r="490" ht="41.25" customHeight="1">
      <c r="A490" s="35" t="inlineStr">
        <is>
          <t>167</t>
        </is>
      </c>
      <c r="B490" s="36" t="inlineStr">
        <is>
          <t>Прайс-лист</t>
        </is>
      </c>
      <c r="C490" s="36" t="inlineStr">
        <is>
          <t>Лоток неперф. 80х300х1,0 L3000 мм "Быстрый монтаж ПЛЮС"
919,67 = [1 100 / 1,22] +  2% Заг.скл</t>
        </is>
      </c>
      <c r="D490" s="37" t="inlineStr">
        <is>
          <t>м</t>
        </is>
      </c>
      <c r="E490" s="38" t="n">
        <v>260</v>
      </c>
      <c r="F490" s="39" t="n">
        <v>901.64</v>
      </c>
      <c r="G490" s="40" t="n"/>
      <c r="H490" s="39" t="n">
        <v>234426.4</v>
      </c>
      <c r="I490" s="40" t="n"/>
      <c r="J490" s="40" t="n">
        <v>9.82</v>
      </c>
      <c r="K490" s="39" t="n">
        <v>239114.2</v>
      </c>
      <c r="L490" s="44" t="n"/>
    </row>
    <row r="491" ht="15" customHeight="1">
      <c r="G491" s="81" t="n">
        <v>234426.4</v>
      </c>
      <c r="J491" s="81" t="n">
        <v>239114.2</v>
      </c>
      <c r="L491" s="42" t="n">
        <v>0</v>
      </c>
    </row>
    <row r="492" ht="41.25" customHeight="1">
      <c r="A492" s="35" t="inlineStr">
        <is>
          <t>168</t>
        </is>
      </c>
      <c r="B492" s="36" t="inlineStr">
        <is>
          <t>Прайс-лист</t>
        </is>
      </c>
      <c r="C492" s="36" t="inlineStr">
        <is>
          <t>Крышка лотка двускатная 100х1,0 L3000 мм
1 504,92 = [1 800 / 1,22] +  2% Заг.скл</t>
        </is>
      </c>
      <c r="D492" s="37" t="inlineStr">
        <is>
          <t>м</t>
        </is>
      </c>
      <c r="E492" s="38" t="n">
        <v>420</v>
      </c>
      <c r="F492" s="39" t="n">
        <v>1475.41</v>
      </c>
      <c r="G492" s="40" t="n"/>
      <c r="H492" s="39" t="n">
        <v>619672.2</v>
      </c>
      <c r="I492" s="40" t="n"/>
      <c r="J492" s="40" t="n">
        <v>9.82</v>
      </c>
      <c r="K492" s="39" t="n">
        <v>632066.4</v>
      </c>
      <c r="L492" s="44" t="n"/>
    </row>
    <row r="493" ht="15" customHeight="1">
      <c r="G493" s="81" t="n">
        <v>619672.2</v>
      </c>
      <c r="J493" s="81" t="n">
        <v>632066.4</v>
      </c>
      <c r="L493" s="42" t="n">
        <v>0</v>
      </c>
    </row>
    <row r="494" ht="41.25" customHeight="1">
      <c r="A494" s="35" t="inlineStr">
        <is>
          <t>169</t>
        </is>
      </c>
      <c r="B494" s="36" t="inlineStr">
        <is>
          <t>Прайс-лист</t>
        </is>
      </c>
      <c r="C494" s="36" t="inlineStr">
        <is>
          <t>Крышка лотка двускатная 200х1,0 L3000 мм
877,87 = [1 050 / 1,22] +  2% Заг.скл</t>
        </is>
      </c>
      <c r="D494" s="37" t="inlineStr">
        <is>
          <t>м</t>
        </is>
      </c>
      <c r="E494" s="38" t="n">
        <v>290</v>
      </c>
      <c r="F494" s="39" t="n">
        <v>860.66</v>
      </c>
      <c r="G494" s="40" t="n"/>
      <c r="H494" s="39" t="n">
        <v>249591.4</v>
      </c>
      <c r="I494" s="40" t="n"/>
      <c r="J494" s="40" t="n">
        <v>9.82</v>
      </c>
      <c r="K494" s="39" t="n">
        <v>254582.3</v>
      </c>
      <c r="L494" s="44" t="n"/>
    </row>
    <row r="495" ht="15" customHeight="1">
      <c r="G495" s="81" t="n">
        <v>249591.4</v>
      </c>
      <c r="J495" s="81" t="n">
        <v>254582.3</v>
      </c>
      <c r="L495" s="42" t="n">
        <v>0</v>
      </c>
    </row>
    <row r="496" ht="41.25" customHeight="1">
      <c r="A496" s="35" t="inlineStr">
        <is>
          <t>170</t>
        </is>
      </c>
      <c r="B496" s="36" t="inlineStr">
        <is>
          <t>Прайс-лист</t>
        </is>
      </c>
      <c r="C496" s="36" t="inlineStr">
        <is>
          <t>Крышка лотка двускатная 300х1,0 L3000 мм
957,29 = [1 145 / 1,22] +  2% Заг.скл</t>
        </is>
      </c>
      <c r="D496" s="37" t="inlineStr">
        <is>
          <t>м</t>
        </is>
      </c>
      <c r="E496" s="38" t="n">
        <v>260</v>
      </c>
      <c r="F496" s="39" t="n">
        <v>938.52</v>
      </c>
      <c r="G496" s="40" t="n"/>
      <c r="H496" s="39" t="n">
        <v>244015.2</v>
      </c>
      <c r="I496" s="40" t="n"/>
      <c r="J496" s="40" t="n">
        <v>9.82</v>
      </c>
      <c r="K496" s="39" t="n">
        <v>248895.4</v>
      </c>
      <c r="L496" s="44" t="n"/>
    </row>
    <row r="497" ht="15" customHeight="1">
      <c r="G497" s="81" t="n">
        <v>244015.2</v>
      </c>
      <c r="J497" s="81" t="n">
        <v>248895.4</v>
      </c>
      <c r="L497" s="42" t="n">
        <v>0</v>
      </c>
    </row>
    <row r="498" ht="28.5" customHeight="1">
      <c r="A498" s="35" t="inlineStr">
        <is>
          <t>171</t>
        </is>
      </c>
      <c r="B498" s="36" t="inlineStr">
        <is>
          <t>Прайс-лист</t>
        </is>
      </c>
      <c r="C498" s="36" t="inlineStr">
        <is>
          <t>Заглушка двускатной крышки 100 мм
302,65 = [362 / 1,22] +  2% Заг.скл</t>
        </is>
      </c>
      <c r="D498" s="37" t="inlineStr">
        <is>
          <t>ШТ</t>
        </is>
      </c>
      <c r="E498" s="38" t="n">
        <v>26</v>
      </c>
      <c r="F498" s="39" t="n">
        <v>296.72</v>
      </c>
      <c r="G498" s="40" t="n"/>
      <c r="H498" s="39" t="n">
        <v>7714.72</v>
      </c>
      <c r="I498" s="40" t="n"/>
      <c r="J498" s="40" t="n">
        <v>9.82</v>
      </c>
      <c r="K498" s="39" t="n">
        <v>7868.9</v>
      </c>
      <c r="L498" s="44" t="n"/>
    </row>
    <row r="499" ht="15" customHeight="1">
      <c r="G499" s="81" t="n">
        <v>7714.72</v>
      </c>
      <c r="J499" s="81" t="n">
        <v>7868.9</v>
      </c>
      <c r="L499" s="42" t="n">
        <v>0</v>
      </c>
    </row>
    <row r="500" ht="28.5" customHeight="1">
      <c r="A500" s="35" t="inlineStr">
        <is>
          <t>172</t>
        </is>
      </c>
      <c r="B500" s="36" t="inlineStr">
        <is>
          <t>Прайс-лист</t>
        </is>
      </c>
      <c r="C500" s="36" t="inlineStr">
        <is>
          <t>Заглушка двускатной крышки 200 мм
1 045,08 = [1 250 / 1,22] +  2% Заг.скл</t>
        </is>
      </c>
      <c r="D500" s="37" t="inlineStr">
        <is>
          <t>ШТ</t>
        </is>
      </c>
      <c r="E500" s="38" t="n">
        <v>4</v>
      </c>
      <c r="F500" s="39" t="n">
        <v>1024.59</v>
      </c>
      <c r="G500" s="40" t="n"/>
      <c r="H500" s="39" t="n">
        <v>4098.36</v>
      </c>
      <c r="I500" s="40" t="n"/>
      <c r="J500" s="40" t="n">
        <v>9.82</v>
      </c>
      <c r="K500" s="39" t="n">
        <v>4180.32</v>
      </c>
      <c r="L500" s="44" t="n"/>
    </row>
    <row r="501" ht="15" customHeight="1">
      <c r="G501" s="81" t="n">
        <v>4098.36</v>
      </c>
      <c r="J501" s="81" t="n">
        <v>4180.32</v>
      </c>
      <c r="L501" s="42" t="n">
        <v>0</v>
      </c>
    </row>
    <row r="502" ht="28.5" customHeight="1">
      <c r="A502" s="35" t="inlineStr">
        <is>
          <t>173</t>
        </is>
      </c>
      <c r="B502" s="36" t="inlineStr">
        <is>
          <t>Прайс-лист</t>
        </is>
      </c>
      <c r="C502" s="36" t="inlineStr">
        <is>
          <t>Заглушка двускатной крышки 200 мм
1 045,08 = [1 250 / 1,22] +  2% Заг.скл</t>
        </is>
      </c>
      <c r="D502" s="37" t="inlineStr">
        <is>
          <t>ШТ</t>
        </is>
      </c>
      <c r="E502" s="38" t="n">
        <v>4</v>
      </c>
      <c r="F502" s="39" t="n">
        <v>1024.59</v>
      </c>
      <c r="G502" s="40" t="n"/>
      <c r="H502" s="39" t="n">
        <v>4098.36</v>
      </c>
      <c r="I502" s="40" t="n"/>
      <c r="J502" s="40" t="n">
        <v>9.82</v>
      </c>
      <c r="K502" s="39" t="n">
        <v>4180.32</v>
      </c>
      <c r="L502" s="44" t="n"/>
    </row>
    <row r="503" ht="15" customHeight="1">
      <c r="G503" s="81" t="n">
        <v>4098.36</v>
      </c>
      <c r="J503" s="81" t="n">
        <v>4180.32</v>
      </c>
      <c r="L503" s="42" t="n">
        <v>0</v>
      </c>
    </row>
    <row r="504" ht="41.25" customHeight="1">
      <c r="A504" s="35" t="inlineStr">
        <is>
          <t>174</t>
        </is>
      </c>
      <c r="B504" s="36" t="inlineStr">
        <is>
          <t>Прайс-лист</t>
        </is>
      </c>
      <c r="C504" s="36" t="inlineStr">
        <is>
          <t>Держатель двускатной  крышки для лотка 100-80
397,13 = [475 / 1,22] +  2% Заг.скл</t>
        </is>
      </c>
      <c r="D504" s="37" t="inlineStr">
        <is>
          <t>ШТ</t>
        </is>
      </c>
      <c r="E504" s="38" t="n">
        <v>420</v>
      </c>
      <c r="F504" s="39" t="n">
        <v>389.34</v>
      </c>
      <c r="G504" s="40" t="n"/>
      <c r="H504" s="39" t="n">
        <v>163522.8</v>
      </c>
      <c r="I504" s="40" t="n"/>
      <c r="J504" s="40" t="n">
        <v>9.82</v>
      </c>
      <c r="K504" s="39" t="n">
        <v>166794.6</v>
      </c>
      <c r="L504" s="44" t="n"/>
    </row>
    <row r="505" ht="15" customHeight="1">
      <c r="G505" s="81" t="n">
        <v>163522.8</v>
      </c>
      <c r="J505" s="81" t="n">
        <v>166794.6</v>
      </c>
      <c r="L505" s="42" t="n">
        <v>0</v>
      </c>
    </row>
    <row r="506" ht="41.25" customHeight="1">
      <c r="A506" s="35" t="inlineStr">
        <is>
          <t>175</t>
        </is>
      </c>
      <c r="B506" s="36" t="inlineStr">
        <is>
          <t>Прайс-лист</t>
        </is>
      </c>
      <c r="C506" s="36" t="inlineStr">
        <is>
          <t>Держатель двускатной  крышки для лотка 200-80
298,47 = [357 / 1,22] +  2% Заг.скл</t>
        </is>
      </c>
      <c r="D506" s="37" t="inlineStr">
        <is>
          <t>ШТ</t>
        </is>
      </c>
      <c r="E506" s="38" t="n">
        <v>290</v>
      </c>
      <c r="F506" s="39" t="n">
        <v>292.62</v>
      </c>
      <c r="G506" s="40" t="n"/>
      <c r="H506" s="39" t="n">
        <v>84859.8</v>
      </c>
      <c r="I506" s="40" t="n"/>
      <c r="J506" s="40" t="n">
        <v>9.82</v>
      </c>
      <c r="K506" s="39" t="n">
        <v>86556.3</v>
      </c>
      <c r="L506" s="44" t="n"/>
    </row>
    <row r="507" ht="15" customHeight="1">
      <c r="G507" s="81" t="n">
        <v>84859.8</v>
      </c>
      <c r="J507" s="81" t="n">
        <v>86556.3</v>
      </c>
      <c r="L507" s="42" t="n">
        <v>0</v>
      </c>
    </row>
    <row r="508" ht="55.5" customHeight="1">
      <c r="A508" s="35" t="inlineStr">
        <is>
          <t>176</t>
        </is>
      </c>
      <c r="B508" s="36" t="inlineStr">
        <is>
          <t>Прайс-лист</t>
        </is>
      </c>
      <c r="C508" s="36" t="inlineStr">
        <is>
          <t>Комплект крепления с бетонным основанием 16 кг для листовых лотков MKSM и SKSM
2 608,53 = [3 120 / 1,22] +  2% Заг.скл</t>
        </is>
      </c>
      <c r="D508" s="37" t="inlineStr">
        <is>
          <t>ШТ</t>
        </is>
      </c>
      <c r="E508" s="38" t="n">
        <v>580</v>
      </c>
      <c r="F508" s="39" t="n">
        <v>2557.38</v>
      </c>
      <c r="G508" s="40" t="n"/>
      <c r="H508" s="39" t="n">
        <v>1483280.4</v>
      </c>
      <c r="I508" s="40" t="n"/>
      <c r="J508" s="40" t="n">
        <v>9.82</v>
      </c>
      <c r="K508" s="39" t="n">
        <v>1512947.4</v>
      </c>
      <c r="L508" s="44" t="n"/>
    </row>
    <row r="509" ht="15" customHeight="1">
      <c r="G509" s="81" t="n">
        <v>1483280.4</v>
      </c>
      <c r="J509" s="81" t="n">
        <v>1512947.4</v>
      </c>
      <c r="L509" s="42" t="n">
        <v>0</v>
      </c>
    </row>
    <row r="510" ht="41.25" customHeight="1">
      <c r="A510" s="35" t="inlineStr">
        <is>
          <t>177</t>
        </is>
      </c>
      <c r="B510" s="36" t="inlineStr">
        <is>
          <t>Прайс-лист</t>
        </is>
      </c>
      <c r="C510" s="36" t="inlineStr">
        <is>
          <t>Кабельный листовой лоток перфорированный 60x300x3000 мм
601,96 = [720 / 1,22] +  2% Заг.скл</t>
        </is>
      </c>
      <c r="D510" s="37" t="inlineStr">
        <is>
          <t>м</t>
        </is>
      </c>
      <c r="E510" s="38" t="n">
        <v>96</v>
      </c>
      <c r="F510" s="39" t="n">
        <v>590.16</v>
      </c>
      <c r="G510" s="40" t="n"/>
      <c r="H510" s="39" t="n">
        <v>56655.36</v>
      </c>
      <c r="I510" s="40" t="n"/>
      <c r="J510" s="40" t="n">
        <v>9.82</v>
      </c>
      <c r="K510" s="39" t="n">
        <v>57788.16</v>
      </c>
      <c r="L510" s="44" t="n"/>
    </row>
    <row r="511" ht="15" customHeight="1">
      <c r="G511" s="81" t="n">
        <v>56655.36</v>
      </c>
      <c r="J511" s="81" t="n">
        <v>57788.16</v>
      </c>
      <c r="L511" s="42" t="n">
        <v>0</v>
      </c>
    </row>
    <row r="512" ht="41.25" customHeight="1">
      <c r="A512" s="35" t="inlineStr">
        <is>
          <t>178</t>
        </is>
      </c>
      <c r="B512" s="36" t="inlineStr">
        <is>
          <t>Прайс-лист</t>
        </is>
      </c>
      <c r="C512" s="36" t="inlineStr">
        <is>
          <t>Крышка кабельного листового лотка  300x3000 мм
668,85 = [800 / 1,22] +  2% Заг.скл</t>
        </is>
      </c>
      <c r="D512" s="37" t="inlineStr">
        <is>
          <t>м</t>
        </is>
      </c>
      <c r="E512" s="38" t="n">
        <v>96</v>
      </c>
      <c r="F512" s="39" t="n">
        <v>655.74</v>
      </c>
      <c r="G512" s="40" t="n"/>
      <c r="H512" s="39" t="n">
        <v>62951.04</v>
      </c>
      <c r="I512" s="40" t="n"/>
      <c r="J512" s="40" t="n">
        <v>9.82</v>
      </c>
      <c r="K512" s="39" t="n">
        <v>64209.6</v>
      </c>
      <c r="L512" s="44" t="n"/>
    </row>
    <row r="513" ht="15" customHeight="1">
      <c r="G513" s="81" t="n">
        <v>62951.04</v>
      </c>
      <c r="J513" s="81" t="n">
        <v>64209.6</v>
      </c>
      <c r="L513" s="42" t="n">
        <v>0</v>
      </c>
    </row>
    <row r="514" ht="28.5" customHeight="1">
      <c r="A514" s="35" t="inlineStr">
        <is>
          <t>179</t>
        </is>
      </c>
      <c r="B514" s="36" t="inlineStr">
        <is>
          <t>Прайс-лист</t>
        </is>
      </c>
      <c r="C514" s="36" t="inlineStr">
        <is>
          <t>Угловая секция 90°   60x300 мм
3 252,29 = [3 890 / 1,22] +  2% Заг.скл</t>
        </is>
      </c>
      <c r="D514" s="37" t="inlineStr">
        <is>
          <t>ШТ</t>
        </is>
      </c>
      <c r="E514" s="38" t="n">
        <v>1</v>
      </c>
      <c r="F514" s="39" t="n">
        <v>3188.52</v>
      </c>
      <c r="G514" s="40" t="n"/>
      <c r="H514" s="39" t="n">
        <v>3188.52</v>
      </c>
      <c r="I514" s="40" t="n"/>
      <c r="J514" s="40" t="n">
        <v>9.82</v>
      </c>
      <c r="K514" s="39" t="n">
        <v>3252.29</v>
      </c>
      <c r="L514" s="44" t="n"/>
    </row>
    <row r="515" ht="15" customHeight="1">
      <c r="G515" s="81" t="n">
        <v>3188.52</v>
      </c>
      <c r="J515" s="81" t="n">
        <v>3252.29</v>
      </c>
      <c r="L515" s="42" t="n">
        <v>0</v>
      </c>
    </row>
    <row r="516" ht="28.5" customHeight="1">
      <c r="A516" s="35" t="inlineStr">
        <is>
          <t>180</t>
        </is>
      </c>
      <c r="B516" s="36" t="inlineStr">
        <is>
          <t>Прайс-лист</t>
        </is>
      </c>
      <c r="C516" s="36" t="inlineStr">
        <is>
          <t>Крышка угловой секции 90° 300 мм
1 759,92 = [2 105 / 1,22] +  2% Заг.скл</t>
        </is>
      </c>
      <c r="D516" s="37" t="inlineStr">
        <is>
          <t>ШТ</t>
        </is>
      </c>
      <c r="E516" s="38" t="n">
        <v>1</v>
      </c>
      <c r="F516" s="39" t="n">
        <v>1725.41</v>
      </c>
      <c r="G516" s="40" t="n"/>
      <c r="H516" s="39" t="n">
        <v>1725.41</v>
      </c>
      <c r="I516" s="40" t="n"/>
      <c r="J516" s="40" t="n">
        <v>9.82</v>
      </c>
      <c r="K516" s="39" t="n">
        <v>1759.92</v>
      </c>
      <c r="L516" s="44" t="n"/>
    </row>
    <row r="517" ht="15" customHeight="1">
      <c r="G517" s="81" t="n">
        <v>1725.41</v>
      </c>
      <c r="J517" s="81" t="n">
        <v>1759.92</v>
      </c>
      <c r="L517" s="42" t="n">
        <v>0</v>
      </c>
    </row>
    <row r="518" ht="28.5" customHeight="1">
      <c r="A518" s="35" t="inlineStr">
        <is>
          <t>181</t>
        </is>
      </c>
      <c r="B518" s="36" t="inlineStr">
        <is>
          <t>Прайс-лист</t>
        </is>
      </c>
      <c r="C518" s="36" t="inlineStr">
        <is>
          <t>T-образная секция 60x300 мм
10 785,25 = [12 900 / 1,22] +  2% Заг.скл</t>
        </is>
      </c>
      <c r="D518" s="37" t="inlineStr">
        <is>
          <t>ШТ</t>
        </is>
      </c>
      <c r="E518" s="38" t="n">
        <v>7</v>
      </c>
      <c r="F518" s="39" t="n">
        <v>10573.77</v>
      </c>
      <c r="G518" s="40" t="n"/>
      <c r="H518" s="39" t="n">
        <v>74016.39</v>
      </c>
      <c r="I518" s="40" t="n"/>
      <c r="J518" s="40" t="n">
        <v>9.82</v>
      </c>
      <c r="K518" s="39" t="n">
        <v>75496.75</v>
      </c>
      <c r="L518" s="44" t="n"/>
    </row>
    <row r="519" ht="15" customHeight="1">
      <c r="G519" s="81" t="n">
        <v>74016.39</v>
      </c>
      <c r="J519" s="81" t="n">
        <v>75496.75</v>
      </c>
      <c r="L519" s="42" t="n">
        <v>0</v>
      </c>
    </row>
    <row r="520" ht="28.5" customHeight="1">
      <c r="A520" s="35" t="inlineStr">
        <is>
          <t>182</t>
        </is>
      </c>
      <c r="B520" s="36" t="inlineStr">
        <is>
          <t>Прайс-лист</t>
        </is>
      </c>
      <c r="C520" s="36" t="inlineStr">
        <is>
          <t>Крышка T-образной секции 300 мм
2 131,96 = [2 550 / 1,22] +  2% Заг.скл</t>
        </is>
      </c>
      <c r="D520" s="37" t="inlineStr">
        <is>
          <t>ШТ</t>
        </is>
      </c>
      <c r="E520" s="38" t="n">
        <v>7</v>
      </c>
      <c r="F520" s="39" t="n">
        <v>2090.16</v>
      </c>
      <c r="G520" s="40" t="n"/>
      <c r="H520" s="39" t="n">
        <v>14631.12</v>
      </c>
      <c r="I520" s="40" t="n"/>
      <c r="J520" s="40" t="n">
        <v>9.82</v>
      </c>
      <c r="K520" s="39" t="n">
        <v>14923.72</v>
      </c>
      <c r="L520" s="44" t="n"/>
    </row>
    <row r="521" ht="15" customHeight="1">
      <c r="G521" s="81" t="n">
        <v>14631.12</v>
      </c>
      <c r="J521" s="81" t="n">
        <v>14923.72</v>
      </c>
      <c r="L521" s="42" t="n">
        <v>0</v>
      </c>
    </row>
    <row r="522" ht="41.25" customHeight="1">
      <c r="A522" s="35" t="inlineStr">
        <is>
          <t>183</t>
        </is>
      </c>
      <c r="B522" s="36" t="inlineStr">
        <is>
          <t>Прайс-лист</t>
        </is>
      </c>
      <c r="C522" s="36" t="inlineStr">
        <is>
          <t>Вертикальный регулируемый угол 60x300 мм
23 368,04 = [27 950 / 1,22] +  2% Заг.скл</t>
        </is>
      </c>
      <c r="D522" s="37" t="inlineStr">
        <is>
          <t>ШТ</t>
        </is>
      </c>
      <c r="E522" s="38" t="n">
        <v>1</v>
      </c>
      <c r="F522" s="39" t="n">
        <v>22909.84</v>
      </c>
      <c r="G522" s="40" t="n"/>
      <c r="H522" s="39" t="n">
        <v>22909.84</v>
      </c>
      <c r="I522" s="40" t="n"/>
      <c r="J522" s="40" t="n">
        <v>9.82</v>
      </c>
      <c r="K522" s="39" t="n">
        <v>23368.04</v>
      </c>
      <c r="L522" s="44" t="n"/>
    </row>
    <row r="523" ht="15" customHeight="1">
      <c r="G523" s="81" t="n">
        <v>22909.84</v>
      </c>
      <c r="J523" s="81" t="n">
        <v>23368.04</v>
      </c>
      <c r="L523" s="42" t="n">
        <v>0</v>
      </c>
    </row>
    <row r="524" ht="28.5" customHeight="1">
      <c r="A524" s="35" t="inlineStr">
        <is>
          <t>184</t>
        </is>
      </c>
      <c r="B524" s="36" t="inlineStr">
        <is>
          <t>Прайс-лист</t>
        </is>
      </c>
      <c r="C524" s="36" t="inlineStr">
        <is>
          <t>Переходник/концевик 60x300 мм
2 662,87 = [3 185 / 1,22] +  2% Заг.скл</t>
        </is>
      </c>
      <c r="D524" s="37" t="inlineStr">
        <is>
          <t>ШТ</t>
        </is>
      </c>
      <c r="E524" s="38" t="n">
        <v>8</v>
      </c>
      <c r="F524" s="39" t="n">
        <v>2610.66</v>
      </c>
      <c r="G524" s="40" t="n"/>
      <c r="H524" s="39" t="n">
        <v>20885.28</v>
      </c>
      <c r="I524" s="40" t="n"/>
      <c r="J524" s="40" t="n">
        <v>9.82</v>
      </c>
      <c r="K524" s="39" t="n">
        <v>21302.96</v>
      </c>
      <c r="L524" s="44" t="n"/>
    </row>
    <row r="525" ht="15" customHeight="1">
      <c r="G525" s="81" t="n">
        <v>20885.28</v>
      </c>
      <c r="J525" s="81" t="n">
        <v>21302.96</v>
      </c>
      <c r="L525" s="42" t="n">
        <v>0</v>
      </c>
    </row>
    <row r="526" ht="28.5" customHeight="1">
      <c r="A526" s="35" t="inlineStr">
        <is>
          <t>185</t>
        </is>
      </c>
      <c r="B526" s="36" t="inlineStr">
        <is>
          <t>Прайс-лист</t>
        </is>
      </c>
      <c r="C526" s="36" t="inlineStr">
        <is>
          <t>Разделительная полочка 60x3000 мм
209,02 = [250 / 1,22] +  2% Заг.скл</t>
        </is>
      </c>
      <c r="D526" s="37" t="inlineStr">
        <is>
          <t>м</t>
        </is>
      </c>
      <c r="E526" s="38" t="n">
        <v>1086</v>
      </c>
      <c r="F526" s="39" t="n">
        <v>204.92</v>
      </c>
      <c r="G526" s="40" t="n"/>
      <c r="H526" s="39" t="n">
        <v>222543.12</v>
      </c>
      <c r="I526" s="40" t="n"/>
      <c r="J526" s="40" t="n">
        <v>9.82</v>
      </c>
      <c r="K526" s="39" t="n">
        <v>226995.72</v>
      </c>
      <c r="L526" s="44" t="n"/>
    </row>
    <row r="527" ht="15" customHeight="1">
      <c r="G527" s="81" t="n">
        <v>222543.12</v>
      </c>
      <c r="J527" s="81" t="n">
        <v>226995.72</v>
      </c>
      <c r="L527" s="42" t="n">
        <v>0</v>
      </c>
    </row>
    <row r="528" ht="28.5" customHeight="1">
      <c r="A528" s="35" t="inlineStr">
        <is>
          <t>186</t>
        </is>
      </c>
      <c r="B528" s="36" t="inlineStr">
        <is>
          <t>Прайс-лист</t>
        </is>
      </c>
      <c r="C528" s="36" t="inlineStr">
        <is>
          <t>Соединитель разделительной полочки
229,92 = [275 / 1,22] +  2% Заг.скл</t>
        </is>
      </c>
      <c r="D528" s="37" t="inlineStr">
        <is>
          <t>ШТ</t>
        </is>
      </c>
      <c r="E528" s="38" t="n">
        <v>362</v>
      </c>
      <c r="F528" s="39" t="n">
        <v>225.41</v>
      </c>
      <c r="G528" s="40" t="n"/>
      <c r="H528" s="39" t="n">
        <v>81598.42</v>
      </c>
      <c r="I528" s="40" t="n"/>
      <c r="J528" s="40" t="n">
        <v>9.82</v>
      </c>
      <c r="K528" s="39" t="n">
        <v>83231.03999999999</v>
      </c>
      <c r="L528" s="44" t="n"/>
    </row>
    <row r="529" ht="15" customHeight="1">
      <c r="G529" s="81" t="n">
        <v>81598.42</v>
      </c>
      <c r="J529" s="81" t="n">
        <v>83231.03999999999</v>
      </c>
      <c r="L529" s="42" t="n">
        <v>0</v>
      </c>
    </row>
    <row r="530" ht="28.5" customHeight="1">
      <c r="A530" s="35" t="inlineStr">
        <is>
          <t>187</t>
        </is>
      </c>
      <c r="B530" s="36" t="inlineStr">
        <is>
          <t>Прайс-лист</t>
        </is>
      </c>
      <c r="C530" s="36" t="inlineStr">
        <is>
          <t>Профильная рейка 41x21x500 мм
606,15 = [725 / 1,22] +  2% Заг.скл</t>
        </is>
      </c>
      <c r="D530" s="37" t="inlineStr">
        <is>
          <t>ШТ</t>
        </is>
      </c>
      <c r="E530" s="38" t="n">
        <v>64</v>
      </c>
      <c r="F530" s="39" t="n">
        <v>594.26</v>
      </c>
      <c r="G530" s="40" t="n"/>
      <c r="H530" s="39" t="n">
        <v>38032.64</v>
      </c>
      <c r="I530" s="40" t="n"/>
      <c r="J530" s="40" t="n">
        <v>9.82</v>
      </c>
      <c r="K530" s="39" t="n">
        <v>38793.6</v>
      </c>
      <c r="L530" s="44" t="n"/>
    </row>
    <row r="531" ht="15" customHeight="1">
      <c r="G531" s="81" t="n">
        <v>38032.64</v>
      </c>
      <c r="J531" s="81" t="n">
        <v>38793.6</v>
      </c>
      <c r="L531" s="42" t="n">
        <v>0</v>
      </c>
    </row>
    <row r="532" ht="41.25" customHeight="1">
      <c r="A532" s="35" t="inlineStr">
        <is>
          <t>188</t>
        </is>
      </c>
      <c r="B532" s="36" t="inlineStr">
        <is>
          <t>Прайс-лист</t>
        </is>
      </c>
      <c r="C532" s="36" t="inlineStr">
        <is>
          <t>Трапециевидное крепление 100x116 мм
533,41 = [638 / 1,22] +  2% Заг.скл</t>
        </is>
      </c>
      <c r="D532" s="37" t="inlineStr">
        <is>
          <t>ШТ</t>
        </is>
      </c>
      <c r="E532" s="38" t="n">
        <v>1446</v>
      </c>
      <c r="F532" s="39" t="n">
        <v>522.95</v>
      </c>
      <c r="G532" s="40" t="n"/>
      <c r="H532" s="39" t="n">
        <v>756185.7</v>
      </c>
      <c r="I532" s="40" t="n"/>
      <c r="J532" s="40" t="n">
        <v>9.82</v>
      </c>
      <c r="K532" s="39" t="n">
        <v>771310.86</v>
      </c>
      <c r="L532" s="44" t="n"/>
    </row>
    <row r="533" ht="15" customHeight="1">
      <c r="G533" s="81" t="n">
        <v>756185.7</v>
      </c>
      <c r="J533" s="81" t="n">
        <v>771310.86</v>
      </c>
      <c r="L533" s="42" t="n">
        <v>0</v>
      </c>
    </row>
    <row r="534" ht="41.25" customHeight="1">
      <c r="A534" s="35" t="inlineStr">
        <is>
          <t>189</t>
        </is>
      </c>
      <c r="B534" s="36" t="inlineStr">
        <is>
          <t>Прайс-лист</t>
        </is>
      </c>
      <c r="C534" s="36" t="inlineStr">
        <is>
          <t>Фиксатор для трапециевидного крепления 145x10 мм
423,88 = [507 / 1,22] +  2% Заг.скл</t>
        </is>
      </c>
      <c r="D534" s="37" t="inlineStr">
        <is>
          <t>ШТ</t>
        </is>
      </c>
      <c r="E534" s="38" t="n">
        <v>1446</v>
      </c>
      <c r="F534" s="39" t="n">
        <v>415.57</v>
      </c>
      <c r="G534" s="40" t="n"/>
      <c r="H534" s="39" t="n">
        <v>600914.22</v>
      </c>
      <c r="I534" s="40" t="n"/>
      <c r="J534" s="40" t="n">
        <v>9.82</v>
      </c>
      <c r="K534" s="39" t="n">
        <v>612930.48</v>
      </c>
      <c r="L534" s="44" t="n"/>
    </row>
    <row r="535" ht="15" customHeight="1">
      <c r="G535" s="81" t="n">
        <v>600914.22</v>
      </c>
      <c r="J535" s="81" t="n">
        <v>612930.48</v>
      </c>
      <c r="L535" s="42" t="n">
        <v>0</v>
      </c>
    </row>
    <row r="536" ht="28.5" customHeight="1">
      <c r="A536" s="35" t="inlineStr">
        <is>
          <t>190</t>
        </is>
      </c>
      <c r="B536" s="36" t="inlineStr">
        <is>
          <t>Прайс-лист</t>
        </is>
      </c>
      <c r="C536" s="36" t="inlineStr">
        <is>
          <t>Стержень резьбовой M10x1000 мм
460,67 = [551 / 1,22] +  2% Заг.скл</t>
        </is>
      </c>
      <c r="D536" s="37" t="inlineStr">
        <is>
          <t>ШТ</t>
        </is>
      </c>
      <c r="E536" s="38" t="n">
        <v>1446</v>
      </c>
      <c r="F536" s="39" t="n">
        <v>451.64</v>
      </c>
      <c r="G536" s="40" t="n"/>
      <c r="H536" s="39" t="n">
        <v>653071.4399999999</v>
      </c>
      <c r="I536" s="40" t="n"/>
      <c r="J536" s="40" t="n">
        <v>9.82</v>
      </c>
      <c r="K536" s="39" t="n">
        <v>666128.8199999999</v>
      </c>
      <c r="L536" s="44" t="n"/>
    </row>
    <row r="537" ht="15" customHeight="1">
      <c r="G537" s="81" t="n">
        <v>653071.4399999999</v>
      </c>
      <c r="J537" s="81" t="n">
        <v>666128.8199999999</v>
      </c>
      <c r="L537" s="42" t="n">
        <v>0</v>
      </c>
    </row>
    <row r="538" ht="41.25" customHeight="1">
      <c r="A538" s="35" t="inlineStr">
        <is>
          <t>191</t>
        </is>
      </c>
      <c r="B538" s="36" t="inlineStr">
        <is>
          <t>Прайс-лист</t>
        </is>
      </c>
      <c r="C538" s="36" t="inlineStr">
        <is>
          <t>Болт с плоской головкой в комплекте с комб. гайкой M6x12 мм
21,74 = [26 / 1,22] +  2% Заг.скл</t>
        </is>
      </c>
      <c r="D538" s="37" t="inlineStr">
        <is>
          <t>ШТ</t>
        </is>
      </c>
      <c r="E538" s="38" t="n">
        <v>2959</v>
      </c>
      <c r="F538" s="39" t="n">
        <v>21.31</v>
      </c>
      <c r="G538" s="40" t="n"/>
      <c r="H538" s="39" t="n">
        <v>63056.29</v>
      </c>
      <c r="I538" s="40" t="n"/>
      <c r="J538" s="40" t="n">
        <v>9.82</v>
      </c>
      <c r="K538" s="39" t="n">
        <v>64328.66</v>
      </c>
      <c r="L538" s="44" t="n"/>
    </row>
    <row r="539" ht="15" customHeight="1">
      <c r="G539" s="81" t="n">
        <v>63056.29</v>
      </c>
      <c r="J539" s="81" t="n">
        <v>64328.66</v>
      </c>
      <c r="L539" s="42" t="n">
        <v>0</v>
      </c>
    </row>
    <row r="540" ht="28.5" customHeight="1">
      <c r="A540" s="35" t="inlineStr">
        <is>
          <t>192</t>
        </is>
      </c>
      <c r="B540" s="36" t="inlineStr">
        <is>
          <t>Прайс-лист</t>
        </is>
      </c>
      <c r="C540" s="36" t="inlineStr">
        <is>
          <t>Гайка шестигранная  M10
4,60 = [5,5 / 1,22] +  2% Заг.скл</t>
        </is>
      </c>
      <c r="D540" s="37" t="inlineStr">
        <is>
          <t>ШТ</t>
        </is>
      </c>
      <c r="E540" s="38" t="n">
        <v>8676</v>
      </c>
      <c r="F540" s="39" t="n">
        <v>4.51</v>
      </c>
      <c r="G540" s="40" t="n"/>
      <c r="H540" s="39" t="n">
        <v>39128.76</v>
      </c>
      <c r="I540" s="40" t="n"/>
      <c r="J540" s="40" t="n">
        <v>9.82</v>
      </c>
      <c r="K540" s="39" t="n">
        <v>39909.6</v>
      </c>
      <c r="L540" s="44" t="n"/>
    </row>
    <row r="541" ht="15" customHeight="1">
      <c r="G541" s="81" t="n">
        <v>39128.76</v>
      </c>
      <c r="J541" s="81" t="n">
        <v>39909.6</v>
      </c>
      <c r="L541" s="42" t="n">
        <v>0</v>
      </c>
    </row>
    <row r="542" ht="28.5" customHeight="1">
      <c r="A542" s="35" t="inlineStr">
        <is>
          <t>193</t>
        </is>
      </c>
      <c r="B542" s="36" t="inlineStr">
        <is>
          <t>Прайс-лист</t>
        </is>
      </c>
      <c r="C542" s="36" t="inlineStr">
        <is>
          <t>Шайба M10
4,18 = [5 / 1,22] +  2% Заг.скл</t>
        </is>
      </c>
      <c r="D542" s="37" t="inlineStr">
        <is>
          <t>ШТ</t>
        </is>
      </c>
      <c r="E542" s="38" t="n">
        <v>5784</v>
      </c>
      <c r="F542" s="39" t="n">
        <v>4.1</v>
      </c>
      <c r="G542" s="40" t="n"/>
      <c r="H542" s="39" t="n">
        <v>23714.4</v>
      </c>
      <c r="I542" s="40" t="n"/>
      <c r="J542" s="40" t="n">
        <v>9.82</v>
      </c>
      <c r="K542" s="39" t="n">
        <v>24177.12</v>
      </c>
      <c r="L542" s="44" t="n"/>
    </row>
    <row r="543" ht="15" customHeight="1">
      <c r="G543" s="81" t="n">
        <v>23714.4</v>
      </c>
      <c r="J543" s="81" t="n">
        <v>24177.12</v>
      </c>
      <c r="L543" s="42" t="n">
        <v>0</v>
      </c>
    </row>
    <row r="544" ht="28.5" customHeight="1">
      <c r="A544" s="35" t="inlineStr">
        <is>
          <t>194</t>
        </is>
      </c>
      <c r="B544" s="36" t="inlineStr">
        <is>
          <t>Прайс-лист</t>
        </is>
      </c>
      <c r="C544" s="36" t="inlineStr">
        <is>
          <t>Шайба M6,?20 мм
12,55 = [15 / 1,22] +  2% Заг.скл</t>
        </is>
      </c>
      <c r="D544" s="37" t="inlineStr">
        <is>
          <t>ШТ</t>
        </is>
      </c>
      <c r="E544" s="38" t="n">
        <v>487</v>
      </c>
      <c r="F544" s="39" t="n">
        <v>12.3</v>
      </c>
      <c r="G544" s="40" t="n"/>
      <c r="H544" s="39" t="n">
        <v>5990.1</v>
      </c>
      <c r="I544" s="40" t="n"/>
      <c r="J544" s="40" t="n">
        <v>9.82</v>
      </c>
      <c r="K544" s="39" t="n">
        <v>6111.85</v>
      </c>
      <c r="L544" s="44" t="n"/>
    </row>
    <row r="545" ht="15" customHeight="1">
      <c r="G545" s="81" t="n">
        <v>5990.1</v>
      </c>
      <c r="J545" s="81" t="n">
        <v>6111.85</v>
      </c>
      <c r="L545" s="42" t="n">
        <v>0</v>
      </c>
    </row>
    <row r="546" ht="41.25" customHeight="1">
      <c r="A546" s="35" t="inlineStr">
        <is>
          <t>195</t>
        </is>
      </c>
      <c r="B546" s="36" t="inlineStr">
        <is>
          <t>Прайс-лист</t>
        </is>
      </c>
      <c r="C546" s="36" t="inlineStr">
        <is>
          <t>Кабельный листовой лоток перфорированный 60x100x3000 мм
1 839,35 = [2 200 / 1,22] +  2% Заг.скл</t>
        </is>
      </c>
      <c r="D546" s="37" t="inlineStr">
        <is>
          <t>м</t>
        </is>
      </c>
      <c r="E546" s="38" t="n">
        <v>990</v>
      </c>
      <c r="F546" s="39" t="n">
        <v>1803.28</v>
      </c>
      <c r="G546" s="40" t="n"/>
      <c r="H546" s="39" t="n">
        <v>1785247.2</v>
      </c>
      <c r="I546" s="40" t="n"/>
      <c r="J546" s="40" t="n">
        <v>9.82</v>
      </c>
      <c r="K546" s="39" t="n">
        <v>1820956.5</v>
      </c>
      <c r="L546" s="44" t="n"/>
    </row>
    <row r="547" ht="15" customHeight="1">
      <c r="G547" s="81" t="n">
        <v>1785247.2</v>
      </c>
      <c r="J547" s="81" t="n">
        <v>1820956.5</v>
      </c>
      <c r="L547" s="42" t="n">
        <v>0</v>
      </c>
    </row>
    <row r="548" ht="41.25" customHeight="1">
      <c r="A548" s="35" t="inlineStr">
        <is>
          <t>196</t>
        </is>
      </c>
      <c r="B548" s="36" t="inlineStr">
        <is>
          <t>Прайс-лист</t>
        </is>
      </c>
      <c r="C548" s="36" t="inlineStr">
        <is>
          <t>Крышка кабельного листового лотка  100x3000 мм
668,85 = [800 / 1,22] +  2% Заг.скл</t>
        </is>
      </c>
      <c r="D548" s="37" t="inlineStr">
        <is>
          <t>м</t>
        </is>
      </c>
      <c r="E548" s="38" t="n">
        <v>990</v>
      </c>
      <c r="F548" s="39" t="n">
        <v>655.74</v>
      </c>
      <c r="G548" s="40" t="n"/>
      <c r="H548" s="39" t="n">
        <v>649182.6</v>
      </c>
      <c r="I548" s="40" t="n"/>
      <c r="J548" s="40" t="n">
        <v>9.82</v>
      </c>
      <c r="K548" s="39" t="n">
        <v>662161.5</v>
      </c>
      <c r="L548" s="44" t="n"/>
    </row>
    <row r="549" ht="15" customHeight="1">
      <c r="G549" s="81" t="n">
        <v>649182.6</v>
      </c>
      <c r="J549" s="81" t="n">
        <v>662161.5</v>
      </c>
      <c r="L549" s="42" t="n">
        <v>0</v>
      </c>
    </row>
    <row r="550" ht="28.5" customHeight="1">
      <c r="A550" s="35" t="inlineStr">
        <is>
          <t>197</t>
        </is>
      </c>
      <c r="B550" s="36" t="inlineStr">
        <is>
          <t>Прайс-лист</t>
        </is>
      </c>
      <c r="C550" s="36" t="inlineStr">
        <is>
          <t>T-образная секция 60x100 мм
3 511,47 = [4 200 / 1,22] +  2% Заг.скл</t>
        </is>
      </c>
      <c r="D550" s="37" t="inlineStr">
        <is>
          <t>ШТ</t>
        </is>
      </c>
      <c r="E550" s="38" t="n">
        <v>13</v>
      </c>
      <c r="F550" s="39" t="n">
        <v>3442.62</v>
      </c>
      <c r="G550" s="40" t="n"/>
      <c r="H550" s="39" t="n">
        <v>44754.06</v>
      </c>
      <c r="I550" s="40" t="n"/>
      <c r="J550" s="40" t="n">
        <v>9.82</v>
      </c>
      <c r="K550" s="39" t="n">
        <v>45649.11</v>
      </c>
      <c r="L550" s="44" t="n"/>
    </row>
    <row r="551" ht="15" customHeight="1">
      <c r="G551" s="81" t="n">
        <v>44754.06</v>
      </c>
      <c r="J551" s="81" t="n">
        <v>45649.11</v>
      </c>
      <c r="L551" s="42" t="n">
        <v>0</v>
      </c>
    </row>
    <row r="552" ht="28.5" customHeight="1">
      <c r="A552" s="35" t="inlineStr">
        <is>
          <t>198</t>
        </is>
      </c>
      <c r="B552" s="36" t="inlineStr">
        <is>
          <t>Прайс-лист</t>
        </is>
      </c>
      <c r="C552" s="36" t="inlineStr">
        <is>
          <t>Крышка T-образной секции 100 мм
735,74 = [880 / 1,22] +  2% Заг.скл</t>
        </is>
      </c>
      <c r="D552" s="37" t="inlineStr">
        <is>
          <t>ШТ</t>
        </is>
      </c>
      <c r="E552" s="38" t="n">
        <v>13</v>
      </c>
      <c r="F552" s="39" t="n">
        <v>721.3099999999999</v>
      </c>
      <c r="G552" s="40" t="n"/>
      <c r="H552" s="39" t="n">
        <v>9377.030000000001</v>
      </c>
      <c r="I552" s="40" t="n"/>
      <c r="J552" s="40" t="n">
        <v>9.82</v>
      </c>
      <c r="K552" s="39" t="n">
        <v>9564.620000000001</v>
      </c>
      <c r="L552" s="44" t="n"/>
    </row>
    <row r="553" ht="15" customHeight="1">
      <c r="G553" s="81" t="n">
        <v>9377.030000000001</v>
      </c>
      <c r="J553" s="81" t="n">
        <v>9564.620000000001</v>
      </c>
      <c r="L553" s="42" t="n">
        <v>0</v>
      </c>
    </row>
    <row r="554" ht="28.5" customHeight="1">
      <c r="A554" s="35" t="inlineStr">
        <is>
          <t>199</t>
        </is>
      </c>
      <c r="B554" s="36" t="inlineStr">
        <is>
          <t>Прайс-лист</t>
        </is>
      </c>
      <c r="C554" s="36" t="inlineStr">
        <is>
          <t>Переходник/концевик 60x100 мм
2 215,57 = [2 650 / 1,22] +  2% Заг.скл</t>
        </is>
      </c>
      <c r="D554" s="37" t="inlineStr">
        <is>
          <t>ШТ</t>
        </is>
      </c>
      <c r="E554" s="38" t="n">
        <v>8</v>
      </c>
      <c r="F554" s="39" t="n">
        <v>2172.13</v>
      </c>
      <c r="G554" s="40" t="n"/>
      <c r="H554" s="39" t="n">
        <v>17377.04</v>
      </c>
      <c r="I554" s="40" t="n"/>
      <c r="J554" s="40" t="n">
        <v>9.82</v>
      </c>
      <c r="K554" s="39" t="n">
        <v>17724.56</v>
      </c>
      <c r="L554" s="44" t="n"/>
    </row>
    <row r="555" ht="15" customHeight="1">
      <c r="G555" s="81" t="n">
        <v>17377.04</v>
      </c>
      <c r="J555" s="81" t="n">
        <v>17724.56</v>
      </c>
      <c r="L555" s="42" t="n">
        <v>0</v>
      </c>
    </row>
    <row r="556" ht="28.5" customHeight="1">
      <c r="A556" s="35" t="inlineStr">
        <is>
          <t>200</t>
        </is>
      </c>
      <c r="B556" s="36" t="inlineStr">
        <is>
          <t>Прайс-лист</t>
        </is>
      </c>
      <c r="C556" s="36" t="inlineStr">
        <is>
          <t>Разделительная полочка 60x3000 мм
104,51 = [125 / 1,22] +  2% Заг.скл</t>
        </is>
      </c>
      <c r="D556" s="37" t="inlineStr">
        <is>
          <t>м</t>
        </is>
      </c>
      <c r="E556" s="38" t="n">
        <v>990</v>
      </c>
      <c r="F556" s="39" t="n">
        <v>102.46</v>
      </c>
      <c r="G556" s="40" t="n"/>
      <c r="H556" s="39" t="n">
        <v>101435.4</v>
      </c>
      <c r="I556" s="40" t="n"/>
      <c r="J556" s="40" t="n">
        <v>9.82</v>
      </c>
      <c r="K556" s="39" t="n">
        <v>103464.9</v>
      </c>
      <c r="L556" s="44" t="n"/>
    </row>
    <row r="557" ht="15" customHeight="1">
      <c r="G557" s="81" t="n">
        <v>101435.4</v>
      </c>
      <c r="J557" s="81" t="n">
        <v>103464.9</v>
      </c>
      <c r="L557" s="42" t="n">
        <v>0</v>
      </c>
    </row>
    <row r="558" ht="28.5" customHeight="1">
      <c r="A558" s="35" t="inlineStr">
        <is>
          <t>201</t>
        </is>
      </c>
      <c r="B558" s="36" t="inlineStr">
        <is>
          <t>Прайс-лист</t>
        </is>
      </c>
      <c r="C558" s="36" t="inlineStr">
        <is>
          <t>Соединитель разделительной полочки
100,33 = [120 / 1,22] +  2% Заг.скл</t>
        </is>
      </c>
      <c r="D558" s="37" t="inlineStr">
        <is>
          <t>ШТ</t>
        </is>
      </c>
      <c r="E558" s="38" t="n">
        <v>330</v>
      </c>
      <c r="F558" s="39" t="n">
        <v>98.36</v>
      </c>
      <c r="G558" s="40" t="n"/>
      <c r="H558" s="39" t="n">
        <v>32458.8</v>
      </c>
      <c r="I558" s="40" t="n"/>
      <c r="J558" s="40" t="n">
        <v>9.82</v>
      </c>
      <c r="K558" s="39" t="n">
        <v>33108.9</v>
      </c>
      <c r="L558" s="44" t="n"/>
    </row>
    <row r="559" ht="15" customHeight="1">
      <c r="G559" s="81" t="n">
        <v>32458.8</v>
      </c>
      <c r="J559" s="81" t="n">
        <v>33108.9</v>
      </c>
      <c r="L559" s="42" t="n">
        <v>0</v>
      </c>
    </row>
    <row r="560" ht="28.5" customHeight="1">
      <c r="A560" s="35" t="inlineStr">
        <is>
          <t>202</t>
        </is>
      </c>
      <c r="B560" s="36" t="inlineStr">
        <is>
          <t>Прайс-лист</t>
        </is>
      </c>
      <c r="C560" s="36" t="inlineStr">
        <is>
          <t>Профильная рейка 41x21x300 мм
267,55 = [320 / 1,22] +  2% Заг.скл</t>
        </is>
      </c>
      <c r="D560" s="37" t="inlineStr">
        <is>
          <t>ШТ</t>
        </is>
      </c>
      <c r="E560" s="38" t="n">
        <v>659</v>
      </c>
      <c r="F560" s="39" t="n">
        <v>262.3</v>
      </c>
      <c r="G560" s="40" t="n"/>
      <c r="H560" s="39" t="n">
        <v>172855.7</v>
      </c>
      <c r="I560" s="40" t="n"/>
      <c r="J560" s="40" t="n">
        <v>9.82</v>
      </c>
      <c r="K560" s="39" t="n">
        <v>176315.45</v>
      </c>
      <c r="L560" s="44" t="n"/>
    </row>
    <row r="561" ht="15" customHeight="1">
      <c r="G561" s="81" t="n">
        <v>172855.7</v>
      </c>
      <c r="J561" s="81" t="n">
        <v>176315.45</v>
      </c>
      <c r="L561" s="42" t="n">
        <v>0</v>
      </c>
    </row>
    <row r="562"/>
    <row r="563" ht="15" customHeight="1">
      <c r="A563" s="82" t="inlineStr">
        <is>
          <t>Итого по подразделу: Кабельные конструкции</t>
        </is>
      </c>
      <c r="G563" s="81" t="n">
        <v>11160241.28</v>
      </c>
      <c r="I563" s="43" t="n"/>
      <c r="J563" s="81" t="n">
        <v>11383480.8</v>
      </c>
      <c r="L563" s="42" t="n">
        <v>0</v>
      </c>
    </row>
    <row r="564"/>
    <row r="565"/>
    <row r="566"/>
    <row r="567" ht="16.5" customHeight="1">
      <c r="A567" s="1" t="inlineStr">
        <is>
          <t>Подраздел: Материалы для заземления кабельных конструкций</t>
        </is>
      </c>
    </row>
    <row r="568" ht="41.25" customHeight="1">
      <c r="A568" s="35" t="inlineStr">
        <is>
          <t>203</t>
        </is>
      </c>
      <c r="B568" s="36" t="inlineStr">
        <is>
          <t>Прайс-лист</t>
        </is>
      </c>
      <c r="C568" s="36" t="inlineStr">
        <is>
          <t>Перемычка ПВ3/ПуГВ 6мм2 желто-зеленая длина 250мм наконеч-ник 6мм
174,74 = [209 / 1,22] +  2% Заг.скл</t>
        </is>
      </c>
      <c r="D568" s="37" t="inlineStr">
        <is>
          <t>ШТ</t>
        </is>
      </c>
      <c r="E568" s="38" t="n">
        <v>50</v>
      </c>
      <c r="F568" s="39" t="n">
        <v>171.31</v>
      </c>
      <c r="G568" s="40" t="n"/>
      <c r="H568" s="39" t="n">
        <v>8565.5</v>
      </c>
      <c r="I568" s="40" t="n"/>
      <c r="J568" s="40" t="n">
        <v>9.82</v>
      </c>
      <c r="K568" s="39" t="n">
        <v>8737</v>
      </c>
      <c r="L568" s="44" t="n"/>
    </row>
    <row r="569" ht="15" customHeight="1">
      <c r="G569" s="81" t="n">
        <v>8565.5</v>
      </c>
      <c r="J569" s="81" t="n">
        <v>8737</v>
      </c>
      <c r="L569" s="42" t="n">
        <v>0</v>
      </c>
    </row>
    <row r="570" ht="41.25" customHeight="1">
      <c r="A570" s="35" t="inlineStr">
        <is>
          <t>204</t>
        </is>
      </c>
      <c r="B570" s="36" t="inlineStr">
        <is>
          <t>Прайс-лист</t>
        </is>
      </c>
      <c r="C570" s="36" t="inlineStr">
        <is>
          <t>Перемычка ПВ3/ПуГВ 6мм2 желто-зеленая длина 500мм наконеч-ник 6мм
234,10 = [280 / 1,22] +  2% Заг.скл</t>
        </is>
      </c>
      <c r="D570" s="37" t="inlineStr">
        <is>
          <t>ШТ</t>
        </is>
      </c>
      <c r="E570" s="38" t="n">
        <v>20</v>
      </c>
      <c r="F570" s="39" t="n">
        <v>229.51</v>
      </c>
      <c r="G570" s="40" t="n"/>
      <c r="H570" s="39" t="n">
        <v>4590.2</v>
      </c>
      <c r="I570" s="40" t="n"/>
      <c r="J570" s="40" t="n">
        <v>9.82</v>
      </c>
      <c r="K570" s="39" t="n">
        <v>4682</v>
      </c>
      <c r="L570" s="44" t="n"/>
    </row>
    <row r="571" ht="15" customHeight="1">
      <c r="G571" s="81" t="n">
        <v>4590.2</v>
      </c>
      <c r="J571" s="81" t="n">
        <v>4682</v>
      </c>
      <c r="L571" s="42" t="n">
        <v>0</v>
      </c>
    </row>
    <row r="572"/>
    <row r="573" ht="15" customHeight="1">
      <c r="A573" s="82" t="inlineStr">
        <is>
          <t>Итого по подразделу: Материалы для заземления кабельных конструкций</t>
        </is>
      </c>
      <c r="G573" s="81" t="n">
        <v>13155.7</v>
      </c>
      <c r="I573" s="43" t="n"/>
      <c r="J573" s="81" t="n">
        <v>13419</v>
      </c>
      <c r="L573" s="42" t="n">
        <v>0</v>
      </c>
    </row>
    <row r="574"/>
    <row r="575"/>
    <row r="576"/>
    <row r="577" ht="16.5" customHeight="1">
      <c r="A577" s="1" t="inlineStr">
        <is>
          <t>Подраздел: Материалы для контуров уравнивания</t>
        </is>
      </c>
    </row>
    <row r="578" ht="41.25" customHeight="1">
      <c r="A578" s="35" t="inlineStr">
        <is>
          <t>205</t>
        </is>
      </c>
      <c r="B578" s="36" t="inlineStr">
        <is>
          <t>Прайс-лист</t>
        </is>
      </c>
      <c r="C578" s="36" t="inlineStr">
        <is>
          <t>Полоса 25х4 мм, горячеоцинкованная сталь
113,71 = [136 / 1,22] +  2% Заг.скл</t>
        </is>
      </c>
      <c r="D578" s="37" t="inlineStr">
        <is>
          <t>м</t>
        </is>
      </c>
      <c r="E578" s="38" t="n">
        <v>216</v>
      </c>
      <c r="F578" s="39" t="n">
        <v>111.48</v>
      </c>
      <c r="G578" s="40" t="n"/>
      <c r="H578" s="39" t="n">
        <v>24079.68</v>
      </c>
      <c r="I578" s="40" t="n"/>
      <c r="J578" s="40" t="n">
        <v>9.82</v>
      </c>
      <c r="K578" s="39" t="n">
        <v>24561.36</v>
      </c>
      <c r="L578" s="44" t="n"/>
    </row>
    <row r="579" ht="15" customHeight="1">
      <c r="G579" s="81" t="n">
        <v>24079.68</v>
      </c>
      <c r="J579" s="81" t="n">
        <v>24561.36</v>
      </c>
      <c r="L579" s="42" t="n">
        <v>0</v>
      </c>
    </row>
    <row r="580" ht="41.25" customHeight="1">
      <c r="A580" s="35" t="inlineStr">
        <is>
          <t>206</t>
        </is>
      </c>
      <c r="B580" s="36" t="inlineStr">
        <is>
          <t>Прайс-лист</t>
        </is>
      </c>
      <c r="C580" s="36" t="inlineStr">
        <is>
          <t>Держатель полосы 25-40мм нержавеющая сталь
216,55 = [259 / 1,22] +  2% Заг.скл</t>
        </is>
      </c>
      <c r="D580" s="37" t="inlineStr">
        <is>
          <t>ШТ</t>
        </is>
      </c>
      <c r="E580" s="38" t="n">
        <v>216</v>
      </c>
      <c r="F580" s="39" t="n">
        <v>212.3</v>
      </c>
      <c r="G580" s="40" t="n"/>
      <c r="H580" s="39" t="n">
        <v>45856.8</v>
      </c>
      <c r="I580" s="40" t="n"/>
      <c r="J580" s="40" t="n">
        <v>9.82</v>
      </c>
      <c r="K580" s="39" t="n">
        <v>46774.8</v>
      </c>
      <c r="L580" s="44" t="n"/>
    </row>
    <row r="581" ht="15" customHeight="1">
      <c r="G581" s="81" t="n">
        <v>45856.8</v>
      </c>
      <c r="J581" s="81" t="n">
        <v>46774.8</v>
      </c>
      <c r="L581" s="42" t="n">
        <v>0</v>
      </c>
    </row>
    <row r="582" ht="41.25" customHeight="1">
      <c r="A582" s="35" t="inlineStr">
        <is>
          <t>207</t>
        </is>
      </c>
      <c r="B582" s="36" t="inlineStr">
        <is>
          <t>Прайс-лист</t>
        </is>
      </c>
      <c r="C582" s="36" t="inlineStr">
        <is>
          <t>Лента самоклеящаяся диаг. желто-зеленая ширина 25 мм длина   5 м
781,72 = [935 / 1,22] +  2% Заг.скл</t>
        </is>
      </c>
      <c r="D582" s="37" t="inlineStr">
        <is>
          <t>ШТ</t>
        </is>
      </c>
      <c r="E582" s="38" t="n">
        <v>44</v>
      </c>
      <c r="F582" s="39" t="n">
        <v>766.39</v>
      </c>
      <c r="G582" s="40" t="n"/>
      <c r="H582" s="39" t="n">
        <v>33721.16</v>
      </c>
      <c r="I582" s="40" t="n"/>
      <c r="J582" s="40" t="n">
        <v>9.82</v>
      </c>
      <c r="K582" s="39" t="n">
        <v>34395.68</v>
      </c>
      <c r="L582" s="44" t="n"/>
    </row>
    <row r="583" ht="15" customHeight="1">
      <c r="G583" s="81" t="n">
        <v>33721.16</v>
      </c>
      <c r="J583" s="81" t="n">
        <v>34395.68</v>
      </c>
      <c r="L583" s="42" t="n">
        <v>0</v>
      </c>
    </row>
    <row r="584" ht="28.5" customHeight="1">
      <c r="A584" s="35" t="inlineStr">
        <is>
          <t>208</t>
        </is>
      </c>
      <c r="B584" s="36" t="inlineStr">
        <is>
          <t>Прайс-лист</t>
        </is>
      </c>
      <c r="C584" s="36" t="inlineStr">
        <is>
          <t>5ПКТп(б)-1-70/120(Б) нг-LS
4 815,74 = [5 760 / 1,22] +  2% Заг.скл</t>
        </is>
      </c>
      <c r="D584" s="37" t="inlineStr">
        <is>
          <t>КОМП</t>
        </is>
      </c>
      <c r="E584" s="38" t="n">
        <v>2</v>
      </c>
      <c r="F584" s="39" t="n">
        <v>4721.31</v>
      </c>
      <c r="G584" s="40" t="n"/>
      <c r="H584" s="39" t="n">
        <v>9442.620000000001</v>
      </c>
      <c r="I584" s="40" t="n"/>
      <c r="J584" s="40" t="n">
        <v>9.82</v>
      </c>
      <c r="K584" s="39" t="n">
        <v>9631.48</v>
      </c>
      <c r="L584" s="44" t="n"/>
    </row>
    <row r="585" ht="15" customHeight="1">
      <c r="G585" s="81" t="n">
        <v>9442.620000000001</v>
      </c>
      <c r="J585" s="81" t="n">
        <v>9631.48</v>
      </c>
      <c r="L585" s="42" t="n">
        <v>0</v>
      </c>
    </row>
    <row r="586" ht="28.5" customHeight="1">
      <c r="A586" s="35" t="inlineStr">
        <is>
          <t>209</t>
        </is>
      </c>
      <c r="B586" s="36" t="inlineStr">
        <is>
          <t>Прайс-лист</t>
        </is>
      </c>
      <c r="C586" s="36" t="inlineStr">
        <is>
          <t>5ПКТп(б)-1-16/25(Б) нг-LS
3 365,16 = [4 025 / 1,22] +  2% Заг.скл</t>
        </is>
      </c>
      <c r="D586" s="37" t="inlineStr">
        <is>
          <t>КОМП</t>
        </is>
      </c>
      <c r="E586" s="38" t="n">
        <v>4</v>
      </c>
      <c r="F586" s="39" t="n">
        <v>3299.18</v>
      </c>
      <c r="G586" s="40" t="n"/>
      <c r="H586" s="39" t="n">
        <v>13196.72</v>
      </c>
      <c r="I586" s="40" t="n"/>
      <c r="J586" s="40" t="n">
        <v>9.82</v>
      </c>
      <c r="K586" s="39" t="n">
        <v>13460.64</v>
      </c>
      <c r="L586" s="44" t="n"/>
    </row>
    <row r="587" ht="15" customHeight="1">
      <c r="G587" s="81" t="n">
        <v>13196.72</v>
      </c>
      <c r="J587" s="81" t="n">
        <v>13460.64</v>
      </c>
      <c r="L587" s="42" t="n">
        <v>0</v>
      </c>
    </row>
    <row r="588" ht="28.5" customHeight="1">
      <c r="A588" s="35" t="inlineStr">
        <is>
          <t>210</t>
        </is>
      </c>
      <c r="B588" s="36" t="inlineStr">
        <is>
          <t>Прайс-лист</t>
        </is>
      </c>
      <c r="C588" s="36" t="inlineStr">
        <is>
          <t>5ПКТп-1-16/25(Б) нг-LS
3 365,16 = [4 025 / 1,22] +  2% Заг.скл</t>
        </is>
      </c>
      <c r="D588" s="37" t="inlineStr">
        <is>
          <t>КОМП</t>
        </is>
      </c>
      <c r="E588" s="38" t="n">
        <v>20</v>
      </c>
      <c r="F588" s="39" t="n">
        <v>3299.18</v>
      </c>
      <c r="G588" s="40" t="n"/>
      <c r="H588" s="39" t="n">
        <v>65983.60000000001</v>
      </c>
      <c r="I588" s="40" t="n"/>
      <c r="J588" s="40" t="n">
        <v>9.82</v>
      </c>
      <c r="K588" s="39" t="n">
        <v>67303.2</v>
      </c>
      <c r="L588" s="44" t="n"/>
    </row>
    <row r="589" ht="15" customHeight="1">
      <c r="G589" s="81" t="n">
        <v>65983.60000000001</v>
      </c>
      <c r="J589" s="81" t="n">
        <v>67303.2</v>
      </c>
      <c r="L589" s="42" t="n">
        <v>0</v>
      </c>
    </row>
    <row r="590" ht="28.5" customHeight="1">
      <c r="A590" s="35" t="inlineStr">
        <is>
          <t>211</t>
        </is>
      </c>
      <c r="B590" s="36" t="inlineStr">
        <is>
          <t>Прайс-лист</t>
        </is>
      </c>
      <c r="C590" s="36" t="inlineStr">
        <is>
          <t>5ПКТп-1-25/50(Б) нг-LS
4 665,25 = [5 580 / 1,22] +  2% Заг.скл</t>
        </is>
      </c>
      <c r="D590" s="37" t="inlineStr">
        <is>
          <t>КОМП</t>
        </is>
      </c>
      <c r="E590" s="38" t="n">
        <v>44</v>
      </c>
      <c r="F590" s="39" t="n">
        <v>4573.77</v>
      </c>
      <c r="G590" s="40" t="n"/>
      <c r="H590" s="39" t="n">
        <v>201245.88</v>
      </c>
      <c r="I590" s="40" t="n"/>
      <c r="J590" s="40" t="n">
        <v>9.82</v>
      </c>
      <c r="K590" s="39" t="n">
        <v>205271</v>
      </c>
      <c r="L590" s="44" t="n"/>
    </row>
    <row r="591" ht="15" customHeight="1">
      <c r="G591" s="81" t="n">
        <v>201245.88</v>
      </c>
      <c r="J591" s="81" t="n">
        <v>205271</v>
      </c>
      <c r="L591" s="42" t="n">
        <v>0</v>
      </c>
    </row>
    <row r="592" ht="28.5" customHeight="1">
      <c r="A592" s="35" t="inlineStr">
        <is>
          <t>212</t>
        </is>
      </c>
      <c r="B592" s="36" t="inlineStr">
        <is>
          <t>Прайс-лист</t>
        </is>
      </c>
      <c r="C592" s="36" t="inlineStr">
        <is>
          <t>5ПКТп-1-70/120(Б) нг-LS
4 820,75 = [5 766 / 1,22] +  2% Заг.скл</t>
        </is>
      </c>
      <c r="D592" s="37" t="inlineStr">
        <is>
          <t>КОМП</t>
        </is>
      </c>
      <c r="E592" s="38" t="n">
        <v>10</v>
      </c>
      <c r="F592" s="39" t="n">
        <v>4726.23</v>
      </c>
      <c r="G592" s="40" t="n"/>
      <c r="H592" s="39" t="n">
        <v>47262.3</v>
      </c>
      <c r="I592" s="40" t="n"/>
      <c r="J592" s="40" t="n">
        <v>9.82</v>
      </c>
      <c r="K592" s="39" t="n">
        <v>48207.5</v>
      </c>
      <c r="L592" s="44" t="n"/>
    </row>
    <row r="593" ht="15" customHeight="1">
      <c r="G593" s="81" t="n">
        <v>47262.3</v>
      </c>
      <c r="J593" s="81" t="n">
        <v>48207.5</v>
      </c>
      <c r="L593" s="42" t="n">
        <v>0</v>
      </c>
    </row>
    <row r="594" ht="28.5" customHeight="1">
      <c r="A594" s="35" t="inlineStr">
        <is>
          <t>213</t>
        </is>
      </c>
      <c r="B594" s="36" t="inlineStr">
        <is>
          <t>Прайс-лист</t>
        </is>
      </c>
      <c r="C594" s="36" t="inlineStr">
        <is>
          <t>3ПКТп-1-16/25(Б) нг-LS
1 797,55 = [2 150 / 1,22] +  2% Заг.скл</t>
        </is>
      </c>
      <c r="D594" s="37" t="inlineStr">
        <is>
          <t>КОМП</t>
        </is>
      </c>
      <c r="E594" s="38" t="n">
        <v>3</v>
      </c>
      <c r="F594" s="39" t="n">
        <v>1762.3</v>
      </c>
      <c r="G594" s="40" t="n"/>
      <c r="H594" s="39" t="n">
        <v>5286.9</v>
      </c>
      <c r="I594" s="40" t="n"/>
      <c r="J594" s="40" t="n">
        <v>9.82</v>
      </c>
      <c r="K594" s="39" t="n">
        <v>5392.65</v>
      </c>
      <c r="L594" s="44" t="n"/>
    </row>
    <row r="595" ht="15" customHeight="1">
      <c r="G595" s="81" t="n">
        <v>5286.9</v>
      </c>
      <c r="J595" s="81" t="n">
        <v>5392.65</v>
      </c>
      <c r="L595" s="42" t="n">
        <v>0</v>
      </c>
    </row>
    <row r="596" ht="28.5" customHeight="1">
      <c r="A596" s="35" t="inlineStr">
        <is>
          <t>214</t>
        </is>
      </c>
      <c r="B596" s="36" t="inlineStr">
        <is>
          <t>Прайс-лист</t>
        </is>
      </c>
      <c r="C596" s="36" t="inlineStr">
        <is>
          <t>3ПКТп мини - 2.5/10 нг-LS
1 088,55 = [1 302 / 1,22] +  2% Заг.скл</t>
        </is>
      </c>
      <c r="D596" s="37" t="inlineStr">
        <is>
          <t>КОМП</t>
        </is>
      </c>
      <c r="E596" s="38" t="n">
        <v>36</v>
      </c>
      <c r="F596" s="39" t="n">
        <v>1067.21</v>
      </c>
      <c r="G596" s="40" t="n"/>
      <c r="H596" s="39" t="n">
        <v>38419.56</v>
      </c>
      <c r="I596" s="40" t="n"/>
      <c r="J596" s="40" t="n">
        <v>9.82</v>
      </c>
      <c r="K596" s="39" t="n">
        <v>39187.8</v>
      </c>
      <c r="L596" s="44" t="n"/>
    </row>
    <row r="597" ht="15" customHeight="1">
      <c r="G597" s="81" t="n">
        <v>38419.56</v>
      </c>
      <c r="J597" s="81" t="n">
        <v>39187.8</v>
      </c>
      <c r="L597" s="42" t="n">
        <v>0</v>
      </c>
    </row>
    <row r="598" ht="28.5" customHeight="1">
      <c r="A598" s="35" t="inlineStr">
        <is>
          <t>215</t>
        </is>
      </c>
      <c r="B598" s="36" t="inlineStr">
        <is>
          <t>Прайс-лист</t>
        </is>
      </c>
      <c r="C598" s="36" t="inlineStr">
        <is>
          <t>5ПКТп мини - 2.5/10 нг-LS
1 045,08 = [1 250 / 1,22] +  2% Заг.скл</t>
        </is>
      </c>
      <c r="D598" s="37" t="inlineStr">
        <is>
          <t>КОМП</t>
        </is>
      </c>
      <c r="E598" s="38" t="n">
        <v>22</v>
      </c>
      <c r="F598" s="39" t="n">
        <v>1024.59</v>
      </c>
      <c r="G598" s="40" t="n"/>
      <c r="H598" s="39" t="n">
        <v>22540.98</v>
      </c>
      <c r="I598" s="40" t="n"/>
      <c r="J598" s="40" t="n">
        <v>9.82</v>
      </c>
      <c r="K598" s="39" t="n">
        <v>22991.76</v>
      </c>
      <c r="L598" s="44" t="n"/>
    </row>
    <row r="599" ht="15" customHeight="1">
      <c r="G599" s="81" t="n">
        <v>22540.98</v>
      </c>
      <c r="J599" s="81" t="n">
        <v>22991.76</v>
      </c>
      <c r="L599" s="42" t="n">
        <v>0</v>
      </c>
    </row>
    <row r="600"/>
    <row r="601" ht="15" customHeight="1">
      <c r="A601" s="82" t="inlineStr">
        <is>
          <t>Итого по подразделу: Материалы для контуров уравнивания</t>
        </is>
      </c>
      <c r="G601" s="81" t="n">
        <v>507036.2</v>
      </c>
      <c r="I601" s="43" t="n"/>
      <c r="J601" s="81" t="n">
        <v>517177.87</v>
      </c>
      <c r="L601" s="42" t="n">
        <v>0</v>
      </c>
    </row>
    <row r="602"/>
    <row r="603"/>
    <row r="604"/>
    <row r="605" ht="16.5" customHeight="1">
      <c r="A605" s="1" t="inlineStr">
        <is>
          <t>Подраздел: Конструкции для вывода кабелей на кровлю</t>
        </is>
      </c>
    </row>
    <row r="606" ht="41.25" customHeight="1">
      <c r="A606" s="35" t="inlineStr">
        <is>
          <t>216</t>
        </is>
      </c>
      <c r="B606" s="36" t="inlineStr">
        <is>
          <t>Прайс-лист</t>
        </is>
      </c>
      <c r="C606" s="36" t="inlineStr">
        <is>
          <t>Рама Swan Neck из оцинкованной стали габаритом  454х141,5х454 мм
29 680,33 = [35 500 / 1,22] +  2% Заг.скл</t>
        </is>
      </c>
      <c r="D606" s="37" t="inlineStr">
        <is>
          <t>ШТ</t>
        </is>
      </c>
      <c r="E606" s="38" t="n">
        <v>1</v>
      </c>
      <c r="F606" s="39" t="n">
        <v>29098.36</v>
      </c>
      <c r="G606" s="40" t="n"/>
      <c r="H606" s="39" t="n">
        <v>29098.36</v>
      </c>
      <c r="I606" s="40" t="n"/>
      <c r="J606" s="40" t="n">
        <v>9.82</v>
      </c>
      <c r="K606" s="39" t="n">
        <v>29680.33</v>
      </c>
      <c r="L606" s="44" t="n"/>
    </row>
    <row r="607" ht="15" customHeight="1">
      <c r="G607" s="81" t="n">
        <v>29098.36</v>
      </c>
      <c r="J607" s="81" t="n">
        <v>29680.33</v>
      </c>
      <c r="L607" s="42" t="n">
        <v>0</v>
      </c>
    </row>
    <row r="608" ht="41.25" customHeight="1">
      <c r="A608" s="35" t="inlineStr">
        <is>
          <t>217</t>
        </is>
      </c>
      <c r="B608" s="36" t="inlineStr">
        <is>
          <t>Прайс-лист</t>
        </is>
      </c>
      <c r="C608" s="36" t="inlineStr">
        <is>
          <t>Блок компрессионный Wedge ширина 120 мм
8 778,69 = [10 500 / 1,22] +  2% Заг.скл</t>
        </is>
      </c>
      <c r="D608" s="37" t="inlineStr">
        <is>
          <t>ШТ</t>
        </is>
      </c>
      <c r="E608" s="38" t="n">
        <v>1</v>
      </c>
      <c r="F608" s="39" t="n">
        <v>8606.559999999999</v>
      </c>
      <c r="G608" s="40" t="n"/>
      <c r="H608" s="39" t="n">
        <v>8606.559999999999</v>
      </c>
      <c r="I608" s="40" t="n"/>
      <c r="J608" s="40" t="n">
        <v>9.82</v>
      </c>
      <c r="K608" s="39" t="n">
        <v>8778.690000000001</v>
      </c>
      <c r="L608" s="44" t="n"/>
    </row>
    <row r="609" ht="15" customHeight="1">
      <c r="G609" s="81" t="n">
        <v>8606.559999999999</v>
      </c>
      <c r="J609" s="81" t="n">
        <v>8778.690000000001</v>
      </c>
      <c r="L609" s="42" t="n">
        <v>0</v>
      </c>
    </row>
    <row r="610" ht="41.25" customHeight="1">
      <c r="A610" s="35" t="inlineStr">
        <is>
          <t>218</t>
        </is>
      </c>
      <c r="B610" s="36" t="inlineStr">
        <is>
          <t>Прайс-лист</t>
        </is>
      </c>
      <c r="C610" s="36" t="inlineStr">
        <is>
          <t>Модуль уплотнительный резиновый с сердечником, габаритом  20х40х60 мм
543,45 = [650 / 1,22] +  2% Заг.скл</t>
        </is>
      </c>
      <c r="D610" s="37" t="inlineStr">
        <is>
          <t>ШТ</t>
        </is>
      </c>
      <c r="E610" s="38" t="n">
        <v>27</v>
      </c>
      <c r="F610" s="39" t="n">
        <v>532.79</v>
      </c>
      <c r="G610" s="40" t="n"/>
      <c r="H610" s="39" t="n">
        <v>14385.33</v>
      </c>
      <c r="I610" s="40" t="n"/>
      <c r="J610" s="40" t="n">
        <v>9.82</v>
      </c>
      <c r="K610" s="39" t="n">
        <v>14673.15</v>
      </c>
      <c r="L610" s="44" t="n"/>
    </row>
    <row r="611" ht="15" customHeight="1">
      <c r="G611" s="81" t="n">
        <v>14385.33</v>
      </c>
      <c r="J611" s="81" t="n">
        <v>14673.15</v>
      </c>
      <c r="L611" s="42" t="n">
        <v>0</v>
      </c>
    </row>
    <row r="612" ht="41.25" customHeight="1">
      <c r="A612" s="35" t="inlineStr">
        <is>
          <t>219</t>
        </is>
      </c>
      <c r="B612" s="36" t="inlineStr">
        <is>
          <t>Прайс-лист</t>
        </is>
      </c>
      <c r="C612" s="36" t="inlineStr">
        <is>
          <t>Пластина разделительная ширина 120 мм из нержавеющей сталью
627,05 = [750 / 1,22] +  2% Заг.скл</t>
        </is>
      </c>
      <c r="D612" s="37" t="inlineStr">
        <is>
          <t>ШТ</t>
        </is>
      </c>
      <c r="E612" s="38" t="n">
        <v>9</v>
      </c>
      <c r="F612" s="39" t="n">
        <v>614.75</v>
      </c>
      <c r="G612" s="40" t="n"/>
      <c r="H612" s="39" t="n">
        <v>5532.75</v>
      </c>
      <c r="I612" s="40" t="n"/>
      <c r="J612" s="40" t="n">
        <v>9.82</v>
      </c>
      <c r="K612" s="39" t="n">
        <v>5643.45</v>
      </c>
      <c r="L612" s="44" t="n"/>
    </row>
    <row r="613" ht="15" customHeight="1">
      <c r="G613" s="81" t="n">
        <v>5532.75</v>
      </c>
      <c r="J613" s="81" t="n">
        <v>5643.45</v>
      </c>
      <c r="L613" s="42" t="n">
        <v>0</v>
      </c>
    </row>
    <row r="614"/>
    <row r="615" ht="15" customHeight="1">
      <c r="A615" s="82" t="inlineStr">
        <is>
          <t>Итого по подразделу: Конструкции для вывода кабелей на кровлю</t>
        </is>
      </c>
      <c r="G615" s="81" t="n">
        <v>57623</v>
      </c>
      <c r="I615" s="43" t="n"/>
      <c r="J615" s="81" t="n">
        <v>58775.62</v>
      </c>
      <c r="L615" s="42" t="n">
        <v>0</v>
      </c>
    </row>
    <row r="616"/>
    <row r="617"/>
    <row r="618"/>
    <row r="619" ht="15" customHeight="1">
      <c r="A619" s="82" t="inlineStr">
        <is>
          <t>Итого по разделу: Производственная часть</t>
        </is>
      </c>
      <c r="G619" s="81" t="n">
        <v>24840140.94</v>
      </c>
      <c r="I619" s="43" t="n"/>
      <c r="J619" s="81" t="n">
        <v>34482577.93</v>
      </c>
      <c r="L619" s="42" t="n">
        <v>5423.872</v>
      </c>
    </row>
    <row r="620"/>
    <row r="621"/>
    <row r="622"/>
    <row r="623" ht="16.5" customHeight="1">
      <c r="A623" s="1" t="inlineStr">
        <is>
          <t>Раздел: Склад</t>
        </is>
      </c>
    </row>
    <row r="624"/>
    <row r="625" ht="16.5" customHeight="1">
      <c r="A625" s="1" t="inlineStr">
        <is>
          <t>Подраздел: Щиты групповые силовые</t>
        </is>
      </c>
    </row>
    <row r="626" ht="28.5" customHeight="1">
      <c r="A626" s="28" t="inlineStr">
        <is>
          <t>220</t>
        </is>
      </c>
      <c r="B626" s="29" t="inlineStr">
        <is>
          <t>м11-06-001-5</t>
        </is>
      </c>
      <c r="C626" s="29" t="inlineStr">
        <is>
          <t>Щиты и пульты, масса до 350 кг</t>
        </is>
      </c>
      <c r="D626" s="30" t="inlineStr">
        <is>
          <t>1  ШТ.</t>
        </is>
      </c>
      <c r="E626" s="24" t="n">
        <v>7</v>
      </c>
      <c r="F626" s="23" t="n">
        <v>759.65</v>
      </c>
      <c r="G626" s="18" t="n"/>
      <c r="H626" s="23" t="n"/>
      <c r="I626" s="18" t="inlineStr">
        <is>
          <t>м11-06-001-5</t>
        </is>
      </c>
      <c r="J626" s="18" t="n"/>
      <c r="K626" s="23" t="n"/>
      <c r="L626" s="31" t="n"/>
    </row>
    <row r="627" ht="14.25" customHeight="1">
      <c r="A627" s="28" t="n"/>
      <c r="B627" s="29" t="n"/>
      <c r="C627" s="29" t="inlineStr">
        <is>
          <t>Зарплата</t>
        </is>
      </c>
      <c r="D627" s="30" t="n"/>
      <c r="E627" s="24" t="n"/>
      <c r="F627" s="23" t="n">
        <v>179.54</v>
      </c>
      <c r="G627" s="18" t="n"/>
      <c r="H627" s="23" t="n">
        <v>1256.78</v>
      </c>
      <c r="I627" s="18" t="n"/>
      <c r="J627" s="18" t="n">
        <v>56.04</v>
      </c>
      <c r="K627" s="23" t="n">
        <v>70429.95</v>
      </c>
      <c r="L627" s="31" t="n"/>
    </row>
    <row r="628" ht="14.25" customHeight="1">
      <c r="A628" s="28" t="n"/>
      <c r="B628" s="29" t="n"/>
      <c r="C628" s="29" t="inlineStr">
        <is>
          <t>Эксплуатация машин</t>
        </is>
      </c>
      <c r="D628" s="30" t="n"/>
      <c r="E628" s="24" t="n"/>
      <c r="F628" s="23" t="n">
        <v>93.93000000000001</v>
      </c>
      <c r="G628" s="18" t="n"/>
      <c r="H628" s="23" t="n">
        <v>657.51</v>
      </c>
      <c r="I628" s="18" t="n"/>
      <c r="J628" s="18" t="n">
        <v>18.57</v>
      </c>
      <c r="K628" s="23" t="n">
        <v>12209.96</v>
      </c>
      <c r="L628" s="31" t="n"/>
    </row>
    <row r="629" ht="14.25" customHeight="1">
      <c r="A629" s="28" t="n"/>
      <c r="B629" s="29" t="n"/>
      <c r="C629" s="29" t="inlineStr">
        <is>
          <t>в т.ч. зарплата машинистов</t>
        </is>
      </c>
      <c r="D629" s="30" t="n"/>
      <c r="E629" s="24" t="n"/>
      <c r="F629" s="23" t="n">
        <v>3.51</v>
      </c>
      <c r="G629" s="18" t="n"/>
      <c r="H629" s="32" t="n">
        <v>24.57</v>
      </c>
      <c r="I629" s="18" t="n"/>
      <c r="J629" s="18" t="n">
        <v>56.04</v>
      </c>
      <c r="K629" s="32" t="n">
        <v>1376.9</v>
      </c>
      <c r="L629" s="31" t="n"/>
    </row>
    <row r="630" ht="14.25" customHeight="1">
      <c r="A630" s="28" t="n"/>
      <c r="B630" s="29" t="n"/>
      <c r="C630" s="29" t="inlineStr">
        <is>
          <t>Материальные ресурсы</t>
        </is>
      </c>
      <c r="D630" s="30" t="n"/>
      <c r="E630" s="24" t="n"/>
      <c r="F630" s="23" t="n">
        <v>486.18</v>
      </c>
      <c r="G630" s="18" t="n"/>
      <c r="H630" s="23" t="n">
        <v>3403.26</v>
      </c>
      <c r="I630" s="18" t="n"/>
      <c r="J630" s="18" t="n">
        <v>9.43</v>
      </c>
      <c r="K630" s="23" t="n">
        <v>32092.74</v>
      </c>
      <c r="L630" s="31" t="n"/>
    </row>
    <row r="631" ht="14.25" customHeight="1">
      <c r="A631" s="28" t="n"/>
      <c r="B631" s="29" t="n"/>
      <c r="C631" s="29" t="inlineStr">
        <is>
          <t>НР от ФОТ</t>
        </is>
      </c>
      <c r="D631" s="30" t="inlineStr">
        <is>
          <t>%</t>
        </is>
      </c>
      <c r="E631" s="24" t="n">
        <v>90</v>
      </c>
      <c r="F631" s="33" t="n"/>
      <c r="G631" s="18" t="n"/>
      <c r="H631" s="23" t="n">
        <v>1153.22</v>
      </c>
      <c r="I631" s="34" t="n"/>
      <c r="J631" s="19" t="n">
        <v>90</v>
      </c>
      <c r="K631" s="23" t="n">
        <v>64626.17</v>
      </c>
      <c r="L631" s="31" t="n"/>
    </row>
    <row r="632" ht="14.25" customHeight="1">
      <c r="A632" s="28" t="n"/>
      <c r="B632" s="29" t="n"/>
      <c r="C632" s="29" t="inlineStr">
        <is>
          <t>СП от ФОТ</t>
        </is>
      </c>
      <c r="D632" s="30" t="inlineStr">
        <is>
          <t>%</t>
        </is>
      </c>
      <c r="E632" s="24" t="n">
        <v>46</v>
      </c>
      <c r="F632" s="33" t="n"/>
      <c r="G632" s="18" t="n"/>
      <c r="H632" s="23" t="n">
        <v>589.42</v>
      </c>
      <c r="I632" s="34" t="n"/>
      <c r="J632" s="19" t="n">
        <v>46</v>
      </c>
      <c r="K632" s="23" t="n">
        <v>33031.15</v>
      </c>
      <c r="L632" s="31" t="n"/>
    </row>
    <row r="633" ht="14.25" customHeight="1">
      <c r="A633" s="35" t="n"/>
      <c r="B633" s="36" t="n"/>
      <c r="C633" s="36" t="inlineStr">
        <is>
          <t>Затраты труда</t>
        </is>
      </c>
      <c r="D633" s="37" t="inlineStr">
        <is>
          <t>чел-ч</t>
        </is>
      </c>
      <c r="E633" s="38" t="n">
        <v>19.1</v>
      </c>
      <c r="F633" s="39" t="n"/>
      <c r="G633" s="40" t="n"/>
      <c r="H633" s="39" t="n"/>
      <c r="I633" s="40" t="n"/>
      <c r="J633" s="40" t="n"/>
      <c r="K633" s="39" t="n"/>
      <c r="L633" s="41" t="n">
        <v>133.7</v>
      </c>
    </row>
    <row r="634" ht="15" customHeight="1">
      <c r="G634" s="81" t="n">
        <v>7060.19</v>
      </c>
      <c r="J634" s="81" t="n">
        <v>212389.97</v>
      </c>
      <c r="L634" s="42" t="n">
        <v>133.7</v>
      </c>
    </row>
    <row r="635"/>
    <row r="636" ht="15" customHeight="1">
      <c r="A636" s="82" t="inlineStr">
        <is>
          <t>Итого по подразделу: Щиты групповые силовые</t>
        </is>
      </c>
      <c r="G636" s="81" t="n">
        <v>7060.19</v>
      </c>
      <c r="I636" s="43" t="n"/>
      <c r="J636" s="81" t="n">
        <v>212389.97</v>
      </c>
      <c r="L636" s="42" t="n">
        <v>133.7</v>
      </c>
    </row>
    <row r="637"/>
    <row r="638"/>
    <row r="639"/>
    <row r="640" ht="16.5" customHeight="1">
      <c r="A640" s="1" t="inlineStr">
        <is>
          <t>Подраздел: Оборудование</t>
        </is>
      </c>
    </row>
    <row r="641" ht="28.5" customHeight="1">
      <c r="A641" s="35" t="inlineStr">
        <is>
          <t>221</t>
        </is>
      </c>
      <c r="B641" s="36" t="inlineStr">
        <is>
          <t>Прайс-лист</t>
        </is>
      </c>
      <c r="C641" s="36" t="inlineStr">
        <is>
          <t>Щит ЩР8с
23 226,23 = [28 000 / 1,22] +  1,2% Заг.скл</t>
        </is>
      </c>
      <c r="D641" s="37" t="inlineStr">
        <is>
          <t>КОМП</t>
        </is>
      </c>
      <c r="E641" s="38" t="n">
        <v>1</v>
      </c>
      <c r="F641" s="39" t="n">
        <v>22950.82</v>
      </c>
      <c r="G641" s="40" t="n"/>
      <c r="H641" s="39" t="n">
        <v>22950.82</v>
      </c>
      <c r="I641" s="40" t="n"/>
      <c r="J641" s="40" t="n">
        <v>6.44</v>
      </c>
      <c r="K641" s="39" t="n">
        <v>23226.23</v>
      </c>
      <c r="L641" s="44" t="n"/>
    </row>
    <row r="642" ht="15" customHeight="1">
      <c r="G642" s="81" t="n">
        <v>22950.82</v>
      </c>
      <c r="J642" s="81" t="n">
        <v>23226.23</v>
      </c>
      <c r="L642" s="42" t="n">
        <v>0</v>
      </c>
    </row>
    <row r="643" ht="28.5" customHeight="1">
      <c r="A643" s="35" t="inlineStr">
        <is>
          <t>222</t>
        </is>
      </c>
      <c r="B643" s="36" t="inlineStr">
        <is>
          <t>Прайс-лист</t>
        </is>
      </c>
      <c r="C643" s="36" t="inlineStr">
        <is>
          <t>Щит ЩР3с
23 226,23 = [28 000 / 1,22] +  1,2% Заг.скл</t>
        </is>
      </c>
      <c r="D643" s="37" t="inlineStr">
        <is>
          <t>КОМП</t>
        </is>
      </c>
      <c r="E643" s="38" t="n">
        <v>1</v>
      </c>
      <c r="F643" s="39" t="n">
        <v>22950.82</v>
      </c>
      <c r="G643" s="40" t="n"/>
      <c r="H643" s="39" t="n">
        <v>22950.82</v>
      </c>
      <c r="I643" s="40" t="n"/>
      <c r="J643" s="40" t="n">
        <v>6.44</v>
      </c>
      <c r="K643" s="39" t="n">
        <v>23226.23</v>
      </c>
      <c r="L643" s="44" t="n"/>
    </row>
    <row r="644" ht="15" customHeight="1">
      <c r="G644" s="81" t="n">
        <v>22950.82</v>
      </c>
      <c r="J644" s="81" t="n">
        <v>23226.23</v>
      </c>
      <c r="L644" s="42" t="n">
        <v>0</v>
      </c>
    </row>
    <row r="645" ht="28.5" customHeight="1">
      <c r="A645" s="35" t="inlineStr">
        <is>
          <t>223</t>
        </is>
      </c>
      <c r="B645" s="36" t="inlineStr">
        <is>
          <t>Прайс-лист</t>
        </is>
      </c>
      <c r="C645" s="36" t="inlineStr">
        <is>
          <t>Щит ЩБ3
27 373,77 = [33 000 / 1,22] +  1,2% Заг.скл</t>
        </is>
      </c>
      <c r="D645" s="37" t="inlineStr">
        <is>
          <t>КОМП</t>
        </is>
      </c>
      <c r="E645" s="38" t="n">
        <v>25</v>
      </c>
      <c r="F645" s="39" t="n">
        <v>27049.18</v>
      </c>
      <c r="G645" s="40" t="n"/>
      <c r="H645" s="39" t="n">
        <v>676229.5</v>
      </c>
      <c r="I645" s="40" t="n"/>
      <c r="J645" s="40" t="n">
        <v>6.44</v>
      </c>
      <c r="K645" s="39" t="n">
        <v>684344.25</v>
      </c>
      <c r="L645" s="44" t="n"/>
    </row>
    <row r="646" ht="15" customHeight="1">
      <c r="G646" s="81" t="n">
        <v>676229.5</v>
      </c>
      <c r="J646" s="81" t="n">
        <v>684344.25</v>
      </c>
      <c r="L646" s="42" t="n">
        <v>0</v>
      </c>
    </row>
    <row r="647" ht="28.5" customHeight="1">
      <c r="A647" s="35" t="inlineStr">
        <is>
          <t>224</t>
        </is>
      </c>
      <c r="B647" s="36" t="inlineStr">
        <is>
          <t>Прайс-лист</t>
        </is>
      </c>
      <c r="C647" s="36" t="inlineStr">
        <is>
          <t>Щит ЯУ  АВО 9-АВО12
64 701,64 = [78 000 / 1,22] +  1,2% Заг.скл</t>
        </is>
      </c>
      <c r="D647" s="37" t="inlineStr">
        <is>
          <t>КОМП</t>
        </is>
      </c>
      <c r="E647" s="38" t="n">
        <v>1</v>
      </c>
      <c r="F647" s="39" t="n">
        <v>63934.43</v>
      </c>
      <c r="G647" s="40" t="n"/>
      <c r="H647" s="39" t="n">
        <v>63934.43</v>
      </c>
      <c r="I647" s="40" t="n"/>
      <c r="J647" s="40" t="n">
        <v>6.44</v>
      </c>
      <c r="K647" s="39" t="n">
        <v>64701.64</v>
      </c>
      <c r="L647" s="44" t="n"/>
    </row>
    <row r="648" ht="15" customHeight="1">
      <c r="G648" s="81" t="n">
        <v>63934.43</v>
      </c>
      <c r="J648" s="81" t="n">
        <v>64701.64</v>
      </c>
      <c r="L648" s="42" t="n">
        <v>0</v>
      </c>
    </row>
    <row r="649" ht="28.5" customHeight="1">
      <c r="A649" s="35" t="inlineStr">
        <is>
          <t>225</t>
        </is>
      </c>
      <c r="B649" s="36" t="inlineStr">
        <is>
          <t>Прайс-лист</t>
        </is>
      </c>
      <c r="C649" s="36" t="inlineStr">
        <is>
          <t>Щит ЯВс
23 226,23 = [28 000 / 1,22] +  1,2% Заг.скл</t>
        </is>
      </c>
      <c r="D649" s="37" t="inlineStr">
        <is>
          <t>КОМП</t>
        </is>
      </c>
      <c r="E649" s="38" t="n">
        <v>1</v>
      </c>
      <c r="F649" s="39" t="n">
        <v>22950.82</v>
      </c>
      <c r="G649" s="40" t="n"/>
      <c r="H649" s="39" t="n">
        <v>22950.82</v>
      </c>
      <c r="I649" s="40" t="n"/>
      <c r="J649" s="40" t="n">
        <v>6.44</v>
      </c>
      <c r="K649" s="39" t="n">
        <v>23226.23</v>
      </c>
      <c r="L649" s="44" t="n"/>
    </row>
    <row r="650" ht="15" customHeight="1">
      <c r="G650" s="81" t="n">
        <v>22950.82</v>
      </c>
      <c r="J650" s="81" t="n">
        <v>23226.23</v>
      </c>
      <c r="L650" s="42" t="n">
        <v>0</v>
      </c>
    </row>
    <row r="651" ht="39.75" customHeight="1">
      <c r="A651" s="35" t="inlineStr">
        <is>
          <t>226</t>
        </is>
      </c>
      <c r="B651" s="36" t="inlineStr">
        <is>
          <t>Прайс-лист</t>
        </is>
      </c>
      <c r="C651" s="36" t="inlineStr">
        <is>
          <t>Щит ГРЩ-2
605 540,99 = [730 000 / 1,22] +  1,2% Заг.скл</t>
        </is>
      </c>
      <c r="D651" s="37" t="inlineStr">
        <is>
          <t>КОМП</t>
        </is>
      </c>
      <c r="E651" s="38" t="n">
        <v>1</v>
      </c>
      <c r="F651" s="39" t="n">
        <v>598360.66</v>
      </c>
      <c r="G651" s="40" t="n"/>
      <c r="H651" s="39" t="n">
        <v>598360.66</v>
      </c>
      <c r="I651" s="40" t="n"/>
      <c r="J651" s="40" t="n">
        <v>6.44</v>
      </c>
      <c r="K651" s="39" t="n">
        <v>605540.99</v>
      </c>
      <c r="L651" s="44" t="n"/>
    </row>
    <row r="652" ht="15" customHeight="1">
      <c r="G652" s="81" t="n">
        <v>598360.66</v>
      </c>
      <c r="J652" s="81" t="n">
        <v>605540.99</v>
      </c>
      <c r="L652" s="42" t="n">
        <v>0</v>
      </c>
    </row>
    <row r="653" ht="28.5" customHeight="1">
      <c r="A653" s="35" t="inlineStr">
        <is>
          <t>227</t>
        </is>
      </c>
      <c r="B653" s="36" t="inlineStr">
        <is>
          <t>Прайс-лист</t>
        </is>
      </c>
      <c r="C653" s="36" t="inlineStr">
        <is>
          <t>Щит ПЭСПЗ-1
29 032,78 = [35 000 / 1,22] +  1,2% Заг.скл</t>
        </is>
      </c>
      <c r="D653" s="37" t="inlineStr">
        <is>
          <t>КОМП</t>
        </is>
      </c>
      <c r="E653" s="38" t="n">
        <v>1</v>
      </c>
      <c r="F653" s="39" t="n">
        <v>28688.52</v>
      </c>
      <c r="G653" s="40" t="n"/>
      <c r="H653" s="39" t="n">
        <v>28688.52</v>
      </c>
      <c r="I653" s="40" t="n"/>
      <c r="J653" s="40" t="n">
        <v>6.44</v>
      </c>
      <c r="K653" s="39" t="n">
        <v>29032.78</v>
      </c>
      <c r="L653" s="44" t="n"/>
    </row>
    <row r="654" ht="15" customHeight="1">
      <c r="G654" s="81" t="n">
        <v>28688.52</v>
      </c>
      <c r="J654" s="81" t="n">
        <v>29032.78</v>
      </c>
      <c r="L654" s="42" t="n">
        <v>0</v>
      </c>
    </row>
    <row r="655" ht="28.5" customHeight="1">
      <c r="A655" s="35" t="inlineStr">
        <is>
          <t>228</t>
        </is>
      </c>
      <c r="B655" s="36" t="inlineStr">
        <is>
          <t>Прайс-лист</t>
        </is>
      </c>
      <c r="C655" s="36" t="inlineStr">
        <is>
          <t>Шкаф  ЩЗЛ3
34 839,34 = [42 000 / 1,22] +  1,2% Заг.скл</t>
        </is>
      </c>
      <c r="D655" s="37" t="inlineStr">
        <is>
          <t>КОМП</t>
        </is>
      </c>
      <c r="E655" s="38" t="n">
        <v>1</v>
      </c>
      <c r="F655" s="39" t="n">
        <v>34426.23</v>
      </c>
      <c r="G655" s="40" t="n"/>
      <c r="H655" s="39" t="n">
        <v>34426.23</v>
      </c>
      <c r="I655" s="40" t="n"/>
      <c r="J655" s="40" t="n">
        <v>6.44</v>
      </c>
      <c r="K655" s="39" t="n">
        <v>34839.34</v>
      </c>
      <c r="L655" s="44" t="n"/>
    </row>
    <row r="656" ht="15" customHeight="1">
      <c r="G656" s="81" t="n">
        <v>34426.23</v>
      </c>
      <c r="J656" s="81" t="n">
        <v>34839.34</v>
      </c>
      <c r="L656" s="42" t="n">
        <v>0</v>
      </c>
    </row>
    <row r="657"/>
    <row r="658" ht="15" customHeight="1">
      <c r="A658" s="82" t="inlineStr">
        <is>
          <t>Итого по подразделу: Оборудование</t>
        </is>
      </c>
      <c r="G658" s="81" t="n">
        <v>1470491.8</v>
      </c>
      <c r="I658" s="43" t="n"/>
      <c r="J658" s="81" t="n">
        <v>1488137.69</v>
      </c>
      <c r="L658" s="42" t="n">
        <v>0</v>
      </c>
    </row>
    <row r="659"/>
    <row r="660"/>
    <row r="661"/>
    <row r="662" ht="16.5" customHeight="1">
      <c r="A662" s="1" t="inlineStr">
        <is>
          <t>Подраздел: Кабельные изделия</t>
        </is>
      </c>
    </row>
    <row r="663" ht="57" customHeight="1">
      <c r="A663" s="28" t="inlineStr">
        <is>
          <t>229</t>
        </is>
      </c>
      <c r="B663" s="29" t="inlineStr">
        <is>
          <t>м08-02-409-9</t>
        </is>
      </c>
      <c r="C663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663" s="30" t="inlineStr">
        <is>
          <t>100 м</t>
        </is>
      </c>
      <c r="E663" s="24" t="n">
        <v>32.42</v>
      </c>
      <c r="F663" s="23" t="n">
        <v>154.58</v>
      </c>
      <c r="G663" s="18" t="n"/>
      <c r="H663" s="23" t="n"/>
      <c r="I663" s="18" t="inlineStr">
        <is>
          <t>м08-02-409-9</t>
        </is>
      </c>
      <c r="J663" s="18" t="n"/>
      <c r="K663" s="23" t="n"/>
      <c r="L663" s="31" t="n"/>
    </row>
    <row r="664">
      <c r="C664" s="45" t="inlineStr">
        <is>
          <t>Объем: 32,42=3242/100</t>
        </is>
      </c>
    </row>
    <row r="665" ht="14.25" customHeight="1">
      <c r="A665" s="28" t="n"/>
      <c r="B665" s="29" t="n"/>
      <c r="C665" s="29" t="inlineStr">
        <is>
          <t>Зарплата</t>
        </is>
      </c>
      <c r="D665" s="30" t="n"/>
      <c r="E665" s="24" t="n"/>
      <c r="F665" s="23" t="n">
        <v>139.54</v>
      </c>
      <c r="G665" s="18" t="n"/>
      <c r="H665" s="23" t="n">
        <v>4523.89</v>
      </c>
      <c r="I665" s="18" t="n"/>
      <c r="J665" s="18" t="n">
        <v>56.04</v>
      </c>
      <c r="K665" s="23" t="n">
        <v>253518.62</v>
      </c>
      <c r="L665" s="31" t="n"/>
    </row>
    <row r="666" ht="14.25" customHeight="1">
      <c r="A666" s="28" t="n"/>
      <c r="B666" s="29" t="n"/>
      <c r="C666" s="29" t="inlineStr">
        <is>
          <t>Материальные ресурсы</t>
        </is>
      </c>
      <c r="D666" s="30" t="n"/>
      <c r="E666" s="24" t="n"/>
      <c r="F666" s="23" t="n">
        <v>15.04</v>
      </c>
      <c r="G666" s="18" t="n"/>
      <c r="H666" s="23" t="n">
        <v>487.6</v>
      </c>
      <c r="I666" s="18" t="n"/>
      <c r="J666" s="18" t="n">
        <v>16.92</v>
      </c>
      <c r="K666" s="23" t="n">
        <v>8250.139999999999</v>
      </c>
      <c r="L666" s="31" t="n"/>
    </row>
    <row r="667" ht="14.25" customHeight="1">
      <c r="A667" s="28" t="n"/>
      <c r="B667" s="29" t="n"/>
      <c r="C667" s="29" t="inlineStr">
        <is>
          <t>НР от ФОТ</t>
        </is>
      </c>
      <c r="D667" s="30" t="inlineStr">
        <is>
          <t>%</t>
        </is>
      </c>
      <c r="E667" s="24" t="n">
        <v>97</v>
      </c>
      <c r="F667" s="33" t="n"/>
      <c r="G667" s="18" t="n"/>
      <c r="H667" s="23" t="n">
        <v>4388.17</v>
      </c>
      <c r="I667" s="34" t="n"/>
      <c r="J667" s="19" t="n">
        <v>97</v>
      </c>
      <c r="K667" s="23" t="n">
        <v>245913.06</v>
      </c>
      <c r="L667" s="31" t="n"/>
    </row>
    <row r="668" ht="14.25" customHeight="1">
      <c r="A668" s="28" t="n"/>
      <c r="B668" s="29" t="n"/>
      <c r="C668" s="29" t="inlineStr">
        <is>
          <t>СП от ФОТ</t>
        </is>
      </c>
      <c r="D668" s="30" t="inlineStr">
        <is>
          <t>%</t>
        </is>
      </c>
      <c r="E668" s="24" t="n">
        <v>51</v>
      </c>
      <c r="F668" s="33" t="n"/>
      <c r="G668" s="18" t="n"/>
      <c r="H668" s="23" t="n">
        <v>2307.18</v>
      </c>
      <c r="I668" s="34" t="n"/>
      <c r="J668" s="19" t="n">
        <v>51</v>
      </c>
      <c r="K668" s="23" t="n">
        <v>129294.5</v>
      </c>
      <c r="L668" s="31" t="n"/>
    </row>
    <row r="669" ht="14.25" customHeight="1">
      <c r="A669" s="35" t="n"/>
      <c r="B669" s="36" t="n"/>
      <c r="C669" s="36" t="inlineStr">
        <is>
          <t>Затраты труда</t>
        </is>
      </c>
      <c r="D669" s="37" t="inlineStr">
        <is>
          <t>чел-ч</t>
        </is>
      </c>
      <c r="E669" s="38" t="n">
        <v>15.2</v>
      </c>
      <c r="F669" s="39" t="n"/>
      <c r="G669" s="40" t="n"/>
      <c r="H669" s="39" t="n"/>
      <c r="I669" s="40" t="n"/>
      <c r="J669" s="40" t="n"/>
      <c r="K669" s="39" t="n"/>
      <c r="L669" s="41" t="n">
        <v>492.784</v>
      </c>
    </row>
    <row r="670" ht="15" customHeight="1">
      <c r="G670" s="81" t="n">
        <v>11706.84</v>
      </c>
      <c r="J670" s="81" t="n">
        <v>636976.3199999999</v>
      </c>
      <c r="L670" s="42" t="n">
        <v>492.784</v>
      </c>
    </row>
    <row r="671" ht="71.25" customHeight="1">
      <c r="A671" s="28" t="inlineStr">
        <is>
          <t>230</t>
        </is>
      </c>
      <c r="B671" s="29" t="inlineStr">
        <is>
          <t>м08-02-412-3</t>
        </is>
      </c>
      <c r="C671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671" s="30" t="inlineStr">
        <is>
          <t>100 м</t>
        </is>
      </c>
      <c r="E671" s="24" t="n">
        <v>32.42</v>
      </c>
      <c r="F671" s="23" t="n">
        <v>88.7</v>
      </c>
      <c r="G671" s="18" t="n"/>
      <c r="H671" s="23" t="n"/>
      <c r="I671" s="18" t="inlineStr">
        <is>
          <t>м08-02-412-3</t>
        </is>
      </c>
      <c r="J671" s="18" t="n"/>
      <c r="K671" s="23" t="n"/>
      <c r="L671" s="31" t="n"/>
    </row>
    <row r="672">
      <c r="C672" s="45" t="inlineStr">
        <is>
          <t>Объем: 32,42=(3242)/100</t>
        </is>
      </c>
    </row>
    <row r="673" ht="14.25" customHeight="1">
      <c r="A673" s="28" t="n"/>
      <c r="B673" s="29" t="n"/>
      <c r="C673" s="29" t="inlineStr">
        <is>
          <t>Зарплата</t>
        </is>
      </c>
      <c r="D673" s="30" t="n"/>
      <c r="E673" s="24" t="n"/>
      <c r="F673" s="23" t="n">
        <v>59.13</v>
      </c>
      <c r="G673" s="18" t="n"/>
      <c r="H673" s="23" t="n">
        <v>1916.99</v>
      </c>
      <c r="I673" s="18" t="n"/>
      <c r="J673" s="18" t="n">
        <v>56.04</v>
      </c>
      <c r="K673" s="23" t="n">
        <v>107428.38</v>
      </c>
      <c r="L673" s="31" t="n"/>
    </row>
    <row r="674" ht="14.25" customHeight="1">
      <c r="A674" s="28" t="n"/>
      <c r="B674" s="29" t="n"/>
      <c r="C674" s="29" t="inlineStr">
        <is>
          <t>Эксплуатация машин</t>
        </is>
      </c>
      <c r="D674" s="30" t="n"/>
      <c r="E674" s="24" t="n"/>
      <c r="F674" s="23" t="n">
        <v>6.65</v>
      </c>
      <c r="G674" s="18" t="n"/>
      <c r="H674" s="23" t="n">
        <v>215.59</v>
      </c>
      <c r="I674" s="18" t="n"/>
      <c r="J674" s="18" t="n">
        <v>17.46</v>
      </c>
      <c r="K674" s="23" t="n">
        <v>3764.25</v>
      </c>
      <c r="L674" s="31" t="n"/>
    </row>
    <row r="675" ht="14.25" customHeight="1">
      <c r="A675" s="28" t="n"/>
      <c r="B675" s="29" t="n"/>
      <c r="C675" s="29" t="inlineStr">
        <is>
          <t>в т.ч. зарплата машинистов</t>
        </is>
      </c>
      <c r="D675" s="30" t="n"/>
      <c r="E675" s="24" t="n"/>
      <c r="F675" s="23" t="n">
        <v>0.41</v>
      </c>
      <c r="G675" s="18" t="n"/>
      <c r="H675" s="32" t="n">
        <v>13.29</v>
      </c>
      <c r="I675" s="18" t="n"/>
      <c r="J675" s="18" t="n">
        <v>56.04</v>
      </c>
      <c r="K675" s="32" t="n">
        <v>744.89</v>
      </c>
      <c r="L675" s="31" t="n"/>
    </row>
    <row r="676" ht="14.25" customHeight="1">
      <c r="A676" s="28" t="n"/>
      <c r="B676" s="29" t="n"/>
      <c r="C676" s="29" t="inlineStr">
        <is>
          <t>Материальные ресурсы</t>
        </is>
      </c>
      <c r="D676" s="30" t="n"/>
      <c r="E676" s="24" t="n"/>
      <c r="F676" s="23" t="n">
        <v>22.92</v>
      </c>
      <c r="G676" s="18" t="n"/>
      <c r="H676" s="23" t="n">
        <v>743.0700000000001</v>
      </c>
      <c r="I676" s="18" t="n"/>
      <c r="J676" s="18" t="n">
        <v>24.6</v>
      </c>
      <c r="K676" s="23" t="n">
        <v>18279.43</v>
      </c>
      <c r="L676" s="31" t="n"/>
    </row>
    <row r="677" ht="14.25" customHeight="1">
      <c r="A677" s="28" t="n"/>
      <c r="B677" s="29" t="n"/>
      <c r="C677" s="29" t="inlineStr">
        <is>
          <t>НР от ФОТ</t>
        </is>
      </c>
      <c r="D677" s="30" t="inlineStr">
        <is>
          <t>%</t>
        </is>
      </c>
      <c r="E677" s="24" t="n">
        <v>97</v>
      </c>
      <c r="F677" s="33" t="n"/>
      <c r="G677" s="18" t="n"/>
      <c r="H677" s="23" t="n">
        <v>1872.37</v>
      </c>
      <c r="I677" s="34" t="n"/>
      <c r="J677" s="19" t="n">
        <v>97</v>
      </c>
      <c r="K677" s="23" t="n">
        <v>104928.07</v>
      </c>
      <c r="L677" s="31" t="n"/>
    </row>
    <row r="678" ht="14.25" customHeight="1">
      <c r="A678" s="28" t="n"/>
      <c r="B678" s="29" t="n"/>
      <c r="C678" s="29" t="inlineStr">
        <is>
          <t>СП от ФОТ</t>
        </is>
      </c>
      <c r="D678" s="30" t="inlineStr">
        <is>
          <t>%</t>
        </is>
      </c>
      <c r="E678" s="24" t="n">
        <v>51</v>
      </c>
      <c r="F678" s="33" t="n"/>
      <c r="G678" s="18" t="n"/>
      <c r="H678" s="23" t="n">
        <v>984.4400000000001</v>
      </c>
      <c r="I678" s="34" t="n"/>
      <c r="J678" s="19" t="n">
        <v>51</v>
      </c>
      <c r="K678" s="23" t="n">
        <v>55168.37</v>
      </c>
      <c r="L678" s="31" t="n"/>
    </row>
    <row r="679" ht="14.25" customHeight="1">
      <c r="A679" s="35" t="n"/>
      <c r="B679" s="36" t="n"/>
      <c r="C679" s="36" t="inlineStr">
        <is>
          <t>Затраты труда</t>
        </is>
      </c>
      <c r="D679" s="37" t="inlineStr">
        <is>
          <t>чел-ч</t>
        </is>
      </c>
      <c r="E679" s="38" t="n">
        <v>6.29</v>
      </c>
      <c r="F679" s="39" t="n"/>
      <c r="G679" s="40" t="n"/>
      <c r="H679" s="39" t="n"/>
      <c r="I679" s="40" t="n"/>
      <c r="J679" s="40" t="n"/>
      <c r="K679" s="39" t="n"/>
      <c r="L679" s="41" t="n">
        <v>203.9218</v>
      </c>
    </row>
    <row r="680" ht="15" customHeight="1">
      <c r="G680" s="81" t="n">
        <v>5732.46</v>
      </c>
      <c r="J680" s="81" t="n">
        <v>289568.5</v>
      </c>
      <c r="L680" s="42" t="n">
        <v>203.9218</v>
      </c>
    </row>
    <row r="681" ht="28.5" customHeight="1">
      <c r="A681" s="35" t="inlineStr">
        <is>
          <t>231</t>
        </is>
      </c>
      <c r="B681" s="36" t="inlineStr">
        <is>
          <t>Прайс-лист</t>
        </is>
      </c>
      <c r="C681" s="36" t="inlineStr">
        <is>
          <t>Кабель ВВГнг(А)-LS 5х1,5-0,66
127,92 = [153 / 1,22] +  2% Заг.скл</t>
        </is>
      </c>
      <c r="D681" s="37" t="inlineStr">
        <is>
          <t>м</t>
        </is>
      </c>
      <c r="E681" s="38" t="n">
        <v>190</v>
      </c>
      <c r="F681" s="39" t="n">
        <v>125.41</v>
      </c>
      <c r="G681" s="40" t="n"/>
      <c r="H681" s="39" t="n">
        <v>23827.9</v>
      </c>
      <c r="I681" s="40" t="n"/>
      <c r="J681" s="40" t="n">
        <v>9.82</v>
      </c>
      <c r="K681" s="39" t="n">
        <v>24304.8</v>
      </c>
      <c r="L681" s="44" t="n"/>
    </row>
    <row r="682" ht="15" customHeight="1">
      <c r="G682" s="81" t="n">
        <v>23827.9</v>
      </c>
      <c r="J682" s="81" t="n">
        <v>24304.8</v>
      </c>
      <c r="L682" s="42" t="n">
        <v>0</v>
      </c>
    </row>
    <row r="683" ht="28.5" customHeight="1">
      <c r="A683" s="35" t="inlineStr">
        <is>
          <t>232</t>
        </is>
      </c>
      <c r="B683" s="36" t="inlineStr">
        <is>
          <t>Прайс-лист</t>
        </is>
      </c>
      <c r="C683" s="36" t="inlineStr">
        <is>
          <t>Кабель ВВГнг(А)-LS 3х1,5-0,66
71,06 = [85 / 1,22] +  2% Заг.скл</t>
        </is>
      </c>
      <c r="D683" s="37" t="inlineStr">
        <is>
          <t>м</t>
        </is>
      </c>
      <c r="E683" s="38" t="n">
        <v>409</v>
      </c>
      <c r="F683" s="39" t="n">
        <v>69.67</v>
      </c>
      <c r="G683" s="40" t="n"/>
      <c r="H683" s="39" t="n">
        <v>28495.03</v>
      </c>
      <c r="I683" s="40" t="n"/>
      <c r="J683" s="40" t="n">
        <v>9.82</v>
      </c>
      <c r="K683" s="39" t="n">
        <v>29063.54</v>
      </c>
      <c r="L683" s="44" t="n"/>
    </row>
    <row r="684" ht="15" customHeight="1">
      <c r="G684" s="81" t="n">
        <v>28495.03</v>
      </c>
      <c r="J684" s="81" t="n">
        <v>29063.54</v>
      </c>
      <c r="L684" s="42" t="n">
        <v>0</v>
      </c>
    </row>
    <row r="685" ht="28.5" customHeight="1">
      <c r="A685" s="35" t="inlineStr">
        <is>
          <t>233</t>
        </is>
      </c>
      <c r="B685" s="36" t="inlineStr">
        <is>
          <t>Прайс-лист</t>
        </is>
      </c>
      <c r="C685" s="36" t="inlineStr">
        <is>
          <t>Кабель ВВГнг(А)-LS 5х2,5-0,66
115,37 = [138 / 1,22] +  2% Заг.скл</t>
        </is>
      </c>
      <c r="D685" s="37" t="inlineStr">
        <is>
          <t>м</t>
        </is>
      </c>
      <c r="E685" s="38" t="n">
        <v>128</v>
      </c>
      <c r="F685" s="39" t="n">
        <v>113.11</v>
      </c>
      <c r="G685" s="40" t="n"/>
      <c r="H685" s="39" t="n">
        <v>14478.08</v>
      </c>
      <c r="I685" s="40" t="n"/>
      <c r="J685" s="40" t="n">
        <v>9.82</v>
      </c>
      <c r="K685" s="39" t="n">
        <v>14767.36</v>
      </c>
      <c r="L685" s="44" t="n"/>
    </row>
    <row r="686" ht="15" customHeight="1">
      <c r="G686" s="81" t="n">
        <v>14478.08</v>
      </c>
      <c r="J686" s="81" t="n">
        <v>14767.36</v>
      </c>
      <c r="L686" s="42" t="n">
        <v>0</v>
      </c>
    </row>
    <row r="687" ht="28.5" customHeight="1">
      <c r="A687" s="35" t="inlineStr">
        <is>
          <t>234</t>
        </is>
      </c>
      <c r="B687" s="36" t="inlineStr">
        <is>
          <t>Прайс-лист</t>
        </is>
      </c>
      <c r="C687" s="36" t="inlineStr">
        <is>
          <t>Кабель ВВГнг(А)-LS 3х2,5-0,66
106,18 = [127 / 1,22] +  2% Заг.скл</t>
        </is>
      </c>
      <c r="D687" s="37" t="inlineStr">
        <is>
          <t>м</t>
        </is>
      </c>
      <c r="E687" s="38" t="n">
        <v>140</v>
      </c>
      <c r="F687" s="39" t="n">
        <v>104.1</v>
      </c>
      <c r="G687" s="40" t="n"/>
      <c r="H687" s="39" t="n">
        <v>14574</v>
      </c>
      <c r="I687" s="40" t="n"/>
      <c r="J687" s="40" t="n">
        <v>9.82</v>
      </c>
      <c r="K687" s="39" t="n">
        <v>14865.2</v>
      </c>
      <c r="L687" s="44" t="n"/>
    </row>
    <row r="688" ht="15" customHeight="1">
      <c r="G688" s="81" t="n">
        <v>14574</v>
      </c>
      <c r="J688" s="81" t="n">
        <v>14865.2</v>
      </c>
      <c r="L688" s="42" t="n">
        <v>0</v>
      </c>
    </row>
    <row r="689" ht="28.5" customHeight="1">
      <c r="A689" s="35" t="inlineStr">
        <is>
          <t>235</t>
        </is>
      </c>
      <c r="B689" s="36" t="inlineStr">
        <is>
          <t>Прайс-лист</t>
        </is>
      </c>
      <c r="C689" s="36" t="inlineStr">
        <is>
          <t>Кабель ВВГнг(А)-LS 5х4-0,66
325,23 = [389 / 1,22] +  2% Заг.скл</t>
        </is>
      </c>
      <c r="D689" s="37" t="inlineStr">
        <is>
          <t>м</t>
        </is>
      </c>
      <c r="E689" s="38" t="n">
        <v>243</v>
      </c>
      <c r="F689" s="39" t="n">
        <v>318.85</v>
      </c>
      <c r="G689" s="40" t="n"/>
      <c r="H689" s="39" t="n">
        <v>77480.55</v>
      </c>
      <c r="I689" s="40" t="n"/>
      <c r="J689" s="40" t="n">
        <v>9.82</v>
      </c>
      <c r="K689" s="39" t="n">
        <v>79030.89</v>
      </c>
      <c r="L689" s="44" t="n"/>
    </row>
    <row r="690" ht="15" customHeight="1">
      <c r="G690" s="81" t="n">
        <v>77480.55</v>
      </c>
      <c r="J690" s="81" t="n">
        <v>79030.89</v>
      </c>
      <c r="L690" s="42" t="n">
        <v>0</v>
      </c>
    </row>
    <row r="691" ht="28.5" customHeight="1">
      <c r="A691" s="35" t="inlineStr">
        <is>
          <t>236</t>
        </is>
      </c>
      <c r="B691" s="36" t="inlineStr">
        <is>
          <t>Прайс-лист</t>
        </is>
      </c>
      <c r="C691" s="36" t="inlineStr">
        <is>
          <t>Кабель ВВГнг(А)-LS 3х4-0,66
233,26 = [279 / 1,22] +  2% Заг.скл</t>
        </is>
      </c>
      <c r="D691" s="37" t="inlineStr">
        <is>
          <t>м</t>
        </is>
      </c>
      <c r="E691" s="38" t="n">
        <v>60</v>
      </c>
      <c r="F691" s="39" t="n">
        <v>228.69</v>
      </c>
      <c r="G691" s="40" t="n"/>
      <c r="H691" s="39" t="n">
        <v>13721.4</v>
      </c>
      <c r="I691" s="40" t="n"/>
      <c r="J691" s="40" t="n">
        <v>9.82</v>
      </c>
      <c r="K691" s="39" t="n">
        <v>13995.6</v>
      </c>
      <c r="L691" s="44" t="n"/>
    </row>
    <row r="692" ht="15" customHeight="1">
      <c r="G692" s="81" t="n">
        <v>13721.4</v>
      </c>
      <c r="J692" s="81" t="n">
        <v>13995.6</v>
      </c>
      <c r="L692" s="42" t="n">
        <v>0</v>
      </c>
    </row>
    <row r="693" ht="28.5" customHeight="1">
      <c r="A693" s="35" t="inlineStr">
        <is>
          <t>237</t>
        </is>
      </c>
      <c r="B693" s="36" t="inlineStr">
        <is>
          <t>Прайс-лист</t>
        </is>
      </c>
      <c r="C693" s="36" t="inlineStr">
        <is>
          <t>Кабель ВВГнг(А)-LS 5х6-0,66
398,80 = [477 / 1,22] +  2% Заг.скл</t>
        </is>
      </c>
      <c r="D693" s="37" t="inlineStr">
        <is>
          <t>м</t>
        </is>
      </c>
      <c r="E693" s="38" t="n">
        <v>244</v>
      </c>
      <c r="F693" s="39" t="n">
        <v>390.98</v>
      </c>
      <c r="G693" s="40" t="n"/>
      <c r="H693" s="39" t="n">
        <v>95399.12</v>
      </c>
      <c r="I693" s="40" t="n"/>
      <c r="J693" s="40" t="n">
        <v>9.82</v>
      </c>
      <c r="K693" s="39" t="n">
        <v>97307.2</v>
      </c>
      <c r="L693" s="44" t="n"/>
    </row>
    <row r="694" ht="15" customHeight="1">
      <c r="G694" s="81" t="n">
        <v>95399.12</v>
      </c>
      <c r="J694" s="81" t="n">
        <v>97307.2</v>
      </c>
      <c r="L694" s="42" t="n">
        <v>0</v>
      </c>
    </row>
    <row r="695" ht="28.5" customHeight="1">
      <c r="A695" s="35" t="inlineStr">
        <is>
          <t>238</t>
        </is>
      </c>
      <c r="B695" s="36" t="inlineStr">
        <is>
          <t>Прайс-лист</t>
        </is>
      </c>
      <c r="C695" s="36" t="inlineStr">
        <is>
          <t>Кабель ВВГнг(А)-LS 3х6-0,66
305,16 = [365 / 1,22] +  2% Заг.скл</t>
        </is>
      </c>
      <c r="D695" s="37" t="inlineStr">
        <is>
          <t>м</t>
        </is>
      </c>
      <c r="E695" s="38" t="n">
        <v>376</v>
      </c>
      <c r="F695" s="39" t="n">
        <v>299.18</v>
      </c>
      <c r="G695" s="40" t="n"/>
      <c r="H695" s="39" t="n">
        <v>112491.68</v>
      </c>
      <c r="I695" s="40" t="n"/>
      <c r="J695" s="40" t="n">
        <v>9.82</v>
      </c>
      <c r="K695" s="39" t="n">
        <v>114740.16</v>
      </c>
      <c r="L695" s="44" t="n"/>
    </row>
    <row r="696" ht="15" customHeight="1">
      <c r="G696" s="81" t="n">
        <v>112491.68</v>
      </c>
      <c r="J696" s="81" t="n">
        <v>114740.16</v>
      </c>
      <c r="L696" s="42" t="n">
        <v>0</v>
      </c>
    </row>
    <row r="697" ht="28.5" customHeight="1">
      <c r="A697" s="35" t="inlineStr">
        <is>
          <t>239</t>
        </is>
      </c>
      <c r="B697" s="36" t="inlineStr">
        <is>
          <t>Прайс-лист</t>
        </is>
      </c>
      <c r="C697" s="36" t="inlineStr">
        <is>
          <t>Кабель ВВГнг(А)-LS 5х10-0,66
646,28 = [773 / 1,22] +  2% Заг.скл</t>
        </is>
      </c>
      <c r="D697" s="37" t="inlineStr">
        <is>
          <t>м</t>
        </is>
      </c>
      <c r="E697" s="38" t="n">
        <v>75</v>
      </c>
      <c r="F697" s="39" t="n">
        <v>633.61</v>
      </c>
      <c r="G697" s="40" t="n"/>
      <c r="H697" s="39" t="n">
        <v>47520.75</v>
      </c>
      <c r="I697" s="40" t="n"/>
      <c r="J697" s="40" t="n">
        <v>9.82</v>
      </c>
      <c r="K697" s="39" t="n">
        <v>48471</v>
      </c>
      <c r="L697" s="44" t="n"/>
    </row>
    <row r="698" ht="15" customHeight="1">
      <c r="G698" s="81" t="n">
        <v>47520.75</v>
      </c>
      <c r="J698" s="81" t="n">
        <v>48471</v>
      </c>
      <c r="L698" s="42" t="n">
        <v>0</v>
      </c>
    </row>
    <row r="699" ht="28.5" customHeight="1">
      <c r="A699" s="35" t="inlineStr">
        <is>
          <t>240</t>
        </is>
      </c>
      <c r="B699" s="36" t="inlineStr">
        <is>
          <t>Прайс-лист</t>
        </is>
      </c>
      <c r="C699" s="36" t="inlineStr">
        <is>
          <t>Кабель ВВГнг(А)-LS 5х16-0,66
1 040,90 = [1 245 / 1,22] +  2% Заг.скл</t>
        </is>
      </c>
      <c r="D699" s="37" t="inlineStr">
        <is>
          <t>м</t>
        </is>
      </c>
      <c r="E699" s="38" t="n">
        <v>28</v>
      </c>
      <c r="F699" s="39" t="n">
        <v>1020.49</v>
      </c>
      <c r="G699" s="40" t="n"/>
      <c r="H699" s="39" t="n">
        <v>28573.72</v>
      </c>
      <c r="I699" s="40" t="n"/>
      <c r="J699" s="40" t="n">
        <v>9.82</v>
      </c>
      <c r="K699" s="39" t="n">
        <v>29145.2</v>
      </c>
      <c r="L699" s="44" t="n"/>
    </row>
    <row r="700" ht="15" customHeight="1">
      <c r="G700" s="81" t="n">
        <v>28573.72</v>
      </c>
      <c r="J700" s="81" t="n">
        <v>29145.2</v>
      </c>
      <c r="L700" s="42" t="n">
        <v>0</v>
      </c>
    </row>
    <row r="701" ht="28.5" customHeight="1">
      <c r="A701" s="35" t="inlineStr">
        <is>
          <t>241</t>
        </is>
      </c>
      <c r="B701" s="36" t="inlineStr">
        <is>
          <t>Прайс-лист</t>
        </is>
      </c>
      <c r="C701" s="36" t="inlineStr">
        <is>
          <t>Кабель ВВГнг(А)-FRLS 3х2,5-0,66
123,74 = [148 / 1,22] +  2% Заг.скл</t>
        </is>
      </c>
      <c r="D701" s="37" t="inlineStr">
        <is>
          <t>м</t>
        </is>
      </c>
      <c r="E701" s="38" t="n">
        <v>61</v>
      </c>
      <c r="F701" s="39" t="n">
        <v>121.31</v>
      </c>
      <c r="G701" s="40" t="n"/>
      <c r="H701" s="39" t="n">
        <v>7399.91</v>
      </c>
      <c r="I701" s="40" t="n"/>
      <c r="J701" s="40" t="n">
        <v>9.82</v>
      </c>
      <c r="K701" s="39" t="n">
        <v>7548.14</v>
      </c>
      <c r="L701" s="44" t="n"/>
    </row>
    <row r="702" ht="15" customHeight="1">
      <c r="G702" s="81" t="n">
        <v>7399.91</v>
      </c>
      <c r="J702" s="81" t="n">
        <v>7548.14</v>
      </c>
      <c r="L702" s="42" t="n">
        <v>0</v>
      </c>
    </row>
    <row r="703" ht="28.5" customHeight="1">
      <c r="A703" s="35" t="inlineStr">
        <is>
          <t>242</t>
        </is>
      </c>
      <c r="B703" s="36" t="inlineStr">
        <is>
          <t>Прайс-лист</t>
        </is>
      </c>
      <c r="C703" s="36" t="inlineStr">
        <is>
          <t>Кабель ВВГнг(А)-FRLS 3х4-0,66
167,21 = [200 / 1,22] +  2% Заг.скл</t>
        </is>
      </c>
      <c r="D703" s="37" t="inlineStr">
        <is>
          <t>м</t>
        </is>
      </c>
      <c r="E703" s="38" t="n">
        <v>171</v>
      </c>
      <c r="F703" s="39" t="n">
        <v>163.93</v>
      </c>
      <c r="G703" s="40" t="n"/>
      <c r="H703" s="39" t="n">
        <v>28032.03</v>
      </c>
      <c r="I703" s="40" t="n"/>
      <c r="J703" s="40" t="n">
        <v>9.82</v>
      </c>
      <c r="K703" s="39" t="n">
        <v>28592.91</v>
      </c>
      <c r="L703" s="44" t="n"/>
    </row>
    <row r="704" ht="15" customHeight="1">
      <c r="G704" s="81" t="n">
        <v>28032.03</v>
      </c>
      <c r="J704" s="81" t="n">
        <v>28592.91</v>
      </c>
      <c r="L704" s="42" t="n">
        <v>0</v>
      </c>
    </row>
    <row r="705" ht="28.5" customHeight="1">
      <c r="A705" s="35" t="inlineStr">
        <is>
          <t>243</t>
        </is>
      </c>
      <c r="B705" s="36" t="inlineStr">
        <is>
          <t>Прайс-лист</t>
        </is>
      </c>
      <c r="C705" s="36" t="inlineStr">
        <is>
          <t>Кабель ВВГнг(А)-FRLS 5х4-0,66
305,16 = [365 / 1,22] +  2% Заг.скл</t>
        </is>
      </c>
      <c r="D705" s="37" t="inlineStr">
        <is>
          <t>м</t>
        </is>
      </c>
      <c r="E705" s="38" t="n">
        <v>38</v>
      </c>
      <c r="F705" s="39" t="n">
        <v>299.18</v>
      </c>
      <c r="G705" s="40" t="n"/>
      <c r="H705" s="39" t="n">
        <v>11368.84</v>
      </c>
      <c r="I705" s="40" t="n"/>
      <c r="J705" s="40" t="n">
        <v>9.82</v>
      </c>
      <c r="K705" s="39" t="n">
        <v>11596.08</v>
      </c>
      <c r="L705" s="44" t="n"/>
    </row>
    <row r="706" ht="15" customHeight="1">
      <c r="G706" s="81" t="n">
        <v>11368.84</v>
      </c>
      <c r="J706" s="81" t="n">
        <v>11596.08</v>
      </c>
      <c r="L706" s="42" t="n">
        <v>0</v>
      </c>
    </row>
    <row r="707" ht="28.5" customHeight="1">
      <c r="A707" s="35" t="inlineStr">
        <is>
          <t>244</t>
        </is>
      </c>
      <c r="B707" s="36" t="inlineStr">
        <is>
          <t>Прайс-лист</t>
        </is>
      </c>
      <c r="C707" s="36" t="inlineStr">
        <is>
          <t>Кабель ВВГнг(А)-FRLS 3х6-0,66
241,63 = [289 / 1,22] +  2% Заг.скл</t>
        </is>
      </c>
      <c r="D707" s="37" t="inlineStr">
        <is>
          <t>м</t>
        </is>
      </c>
      <c r="E707" s="38" t="n">
        <v>20</v>
      </c>
      <c r="F707" s="39" t="n">
        <v>236.89</v>
      </c>
      <c r="G707" s="40" t="n"/>
      <c r="H707" s="39" t="n">
        <v>4737.8</v>
      </c>
      <c r="I707" s="40" t="n"/>
      <c r="J707" s="40" t="n">
        <v>9.82</v>
      </c>
      <c r="K707" s="39" t="n">
        <v>4832.6</v>
      </c>
      <c r="L707" s="44" t="n"/>
    </row>
    <row r="708" ht="15" customHeight="1">
      <c r="G708" s="81" t="n">
        <v>4737.8</v>
      </c>
      <c r="J708" s="81" t="n">
        <v>4832.6</v>
      </c>
      <c r="L708" s="42" t="n">
        <v>0</v>
      </c>
    </row>
    <row r="709" ht="28.5" customHeight="1">
      <c r="A709" s="35" t="inlineStr">
        <is>
          <t>245</t>
        </is>
      </c>
      <c r="B709" s="36" t="inlineStr">
        <is>
          <t>Прайс-лист</t>
        </is>
      </c>
      <c r="C709" s="36" t="inlineStr">
        <is>
          <t>Кабель ВВГнг(А)-FRLS 5х6-0,66
459,84 = [550 / 1,22] +  2% Заг.скл</t>
        </is>
      </c>
      <c r="D709" s="37" t="inlineStr">
        <is>
          <t>м</t>
        </is>
      </c>
      <c r="E709" s="38" t="n">
        <v>426</v>
      </c>
      <c r="F709" s="39" t="n">
        <v>450.82</v>
      </c>
      <c r="G709" s="40" t="n"/>
      <c r="H709" s="39" t="n">
        <v>192049.32</v>
      </c>
      <c r="I709" s="40" t="n"/>
      <c r="J709" s="40" t="n">
        <v>9.82</v>
      </c>
      <c r="K709" s="39" t="n">
        <v>195891.84</v>
      </c>
      <c r="L709" s="44" t="n"/>
    </row>
    <row r="710" ht="15" customHeight="1">
      <c r="G710" s="81" t="n">
        <v>192049.32</v>
      </c>
      <c r="J710" s="81" t="n">
        <v>195891.84</v>
      </c>
      <c r="L710" s="42" t="n">
        <v>0</v>
      </c>
    </row>
    <row r="711" ht="28.5" customHeight="1">
      <c r="A711" s="35" t="inlineStr">
        <is>
          <t>246</t>
        </is>
      </c>
      <c r="B711" s="36" t="inlineStr">
        <is>
          <t>Прайс-лист</t>
        </is>
      </c>
      <c r="C711" s="36" t="inlineStr">
        <is>
          <t>Кабель ВВГнг(А)-FRLS 3х10-0,66
460,67 = [551 / 1,22] +  2% Заг.скл</t>
        </is>
      </c>
      <c r="D711" s="37" t="inlineStr">
        <is>
          <t>м</t>
        </is>
      </c>
      <c r="E711" s="38" t="n">
        <v>22</v>
      </c>
      <c r="F711" s="39" t="n">
        <v>451.64</v>
      </c>
      <c r="G711" s="40" t="n"/>
      <c r="H711" s="39" t="n">
        <v>9936.08</v>
      </c>
      <c r="I711" s="40" t="n"/>
      <c r="J711" s="40" t="n">
        <v>9.82</v>
      </c>
      <c r="K711" s="39" t="n">
        <v>10134.74</v>
      </c>
      <c r="L711" s="44" t="n"/>
    </row>
    <row r="712" ht="15" customHeight="1">
      <c r="G712" s="81" t="n">
        <v>9936.08</v>
      </c>
      <c r="J712" s="81" t="n">
        <v>10134.74</v>
      </c>
      <c r="L712" s="42" t="n">
        <v>0</v>
      </c>
    </row>
    <row r="713" ht="28.5" customHeight="1">
      <c r="A713" s="35" t="inlineStr">
        <is>
          <t>247</t>
        </is>
      </c>
      <c r="B713" s="36" t="inlineStr">
        <is>
          <t>Прайс-лист</t>
        </is>
      </c>
      <c r="C713" s="36" t="inlineStr">
        <is>
          <t>Кабель ВВГнг(А)-FRLS 3х16-0,66
744,10 = [890 / 1,22] +  2% Заг.скл</t>
        </is>
      </c>
      <c r="D713" s="37" t="inlineStr">
        <is>
          <t>м</t>
        </is>
      </c>
      <c r="E713" s="38" t="n">
        <v>10</v>
      </c>
      <c r="F713" s="39" t="n">
        <v>729.51</v>
      </c>
      <c r="G713" s="40" t="n"/>
      <c r="H713" s="39" t="n">
        <v>7295.1</v>
      </c>
      <c r="I713" s="40" t="n"/>
      <c r="J713" s="40" t="n">
        <v>9.82</v>
      </c>
      <c r="K713" s="39" t="n">
        <v>7441</v>
      </c>
      <c r="L713" s="44" t="n"/>
    </row>
    <row r="714" ht="15" customHeight="1">
      <c r="G714" s="81" t="n">
        <v>7295.1</v>
      </c>
      <c r="J714" s="81" t="n">
        <v>7441</v>
      </c>
      <c r="L714" s="42" t="n">
        <v>0</v>
      </c>
    </row>
    <row r="715" ht="28.5" customHeight="1">
      <c r="A715" s="35" t="inlineStr">
        <is>
          <t>248</t>
        </is>
      </c>
      <c r="B715" s="36" t="inlineStr">
        <is>
          <t>Прайс-лист</t>
        </is>
      </c>
      <c r="C715" s="36" t="inlineStr">
        <is>
          <t>Кабель КВВГнг(А)-FRLS 10х1.5-0.66
292,63 = [350 / 1,22] +  2% Заг.скл</t>
        </is>
      </c>
      <c r="D715" s="37" t="inlineStr">
        <is>
          <t>м</t>
        </is>
      </c>
      <c r="E715" s="38" t="n">
        <v>270</v>
      </c>
      <c r="F715" s="39" t="n">
        <v>286.89</v>
      </c>
      <c r="G715" s="40" t="n"/>
      <c r="H715" s="39" t="n">
        <v>77460.3</v>
      </c>
      <c r="I715" s="40" t="n"/>
      <c r="J715" s="40" t="n">
        <v>9.82</v>
      </c>
      <c r="K715" s="39" t="n">
        <v>79010.10000000001</v>
      </c>
      <c r="L715" s="44" t="n"/>
    </row>
    <row r="716" ht="15" customHeight="1">
      <c r="G716" s="81" t="n">
        <v>77460.3</v>
      </c>
      <c r="J716" s="81" t="n">
        <v>79010.10000000001</v>
      </c>
      <c r="L716" s="42" t="n">
        <v>0</v>
      </c>
    </row>
    <row r="717" ht="28.5" customHeight="1">
      <c r="A717" s="35" t="inlineStr">
        <is>
          <t>249</t>
        </is>
      </c>
      <c r="B717" s="36" t="inlineStr">
        <is>
          <t>Прайс-лист</t>
        </is>
      </c>
      <c r="C717" s="36" t="inlineStr">
        <is>
          <t>Кабель КВВГнг(А)-FRLS 10х2.5-0.66
354,49 = [424 / 1,22] +  2% Заг.скл</t>
        </is>
      </c>
      <c r="D717" s="37" t="inlineStr">
        <is>
          <t>м</t>
        </is>
      </c>
      <c r="E717" s="38" t="n">
        <v>281</v>
      </c>
      <c r="F717" s="39" t="n">
        <v>347.54</v>
      </c>
      <c r="G717" s="40" t="n"/>
      <c r="H717" s="39" t="n">
        <v>97658.74000000001</v>
      </c>
      <c r="I717" s="40" t="n"/>
      <c r="J717" s="40" t="n">
        <v>9.82</v>
      </c>
      <c r="K717" s="39" t="n">
        <v>99611.69</v>
      </c>
      <c r="L717" s="44" t="n"/>
    </row>
    <row r="718" ht="15" customHeight="1">
      <c r="G718" s="81" t="n">
        <v>97658.74000000001</v>
      </c>
      <c r="J718" s="81" t="n">
        <v>99611.69</v>
      </c>
      <c r="L718" s="42" t="n">
        <v>0</v>
      </c>
    </row>
    <row r="719" ht="28.5" customHeight="1">
      <c r="A719" s="35" t="inlineStr">
        <is>
          <t>250</t>
        </is>
      </c>
      <c r="B719" s="36" t="inlineStr">
        <is>
          <t>Прайс-лист</t>
        </is>
      </c>
      <c r="C719" s="36" t="inlineStr">
        <is>
          <t>Кабель ПУГв-нг-1х25
333,59 = [399 / 1,22] +  2% Заг.скл</t>
        </is>
      </c>
      <c r="D719" s="37" t="inlineStr">
        <is>
          <t>м</t>
        </is>
      </c>
      <c r="E719" s="38" t="n">
        <v>50</v>
      </c>
      <c r="F719" s="39" t="n">
        <v>327.05</v>
      </c>
      <c r="G719" s="40" t="n"/>
      <c r="H719" s="39" t="n">
        <v>16352.5</v>
      </c>
      <c r="I719" s="40" t="n"/>
      <c r="J719" s="40" t="n">
        <v>9.82</v>
      </c>
      <c r="K719" s="39" t="n">
        <v>16679.5</v>
      </c>
      <c r="L719" s="44" t="n"/>
    </row>
    <row r="720" ht="15" customHeight="1">
      <c r="G720" s="81" t="n">
        <v>16352.5</v>
      </c>
      <c r="J720" s="81" t="n">
        <v>16679.5</v>
      </c>
      <c r="L720" s="42" t="n">
        <v>0</v>
      </c>
    </row>
    <row r="721" ht="69.75" customHeight="1">
      <c r="A721" s="35" t="inlineStr">
        <is>
          <t>251</t>
        </is>
      </c>
      <c r="B721" s="36" t="inlineStr">
        <is>
          <t>Прайс-лист</t>
        </is>
      </c>
      <c r="C721" s="36" t="inlineStr">
        <is>
          <t>FORS Розетка 1-местная с заземлением для открытой установки 16А IP54 белый IEK   ERS12-K01-16-54-DC
414,69 = [496 / 1,22] +  2% Заг.скл</t>
        </is>
      </c>
      <c r="D721" s="37" t="inlineStr">
        <is>
          <t>ШТ</t>
        </is>
      </c>
      <c r="E721" s="38" t="n">
        <v>3</v>
      </c>
      <c r="F721" s="39" t="n">
        <v>406.56</v>
      </c>
      <c r="G721" s="40" t="n"/>
      <c r="H721" s="39" t="n">
        <v>1219.68</v>
      </c>
      <c r="I721" s="40" t="n"/>
      <c r="J721" s="40" t="n">
        <v>9.82</v>
      </c>
      <c r="K721" s="39" t="n">
        <v>1244.07</v>
      </c>
      <c r="L721" s="44" t="n"/>
    </row>
    <row r="722" ht="15" customHeight="1">
      <c r="G722" s="81" t="n">
        <v>1219.68</v>
      </c>
      <c r="J722" s="81" t="n">
        <v>1244.07</v>
      </c>
      <c r="L722" s="42" t="n">
        <v>0</v>
      </c>
    </row>
    <row r="723" ht="55.5" customHeight="1">
      <c r="A723" s="35" t="inlineStr">
        <is>
          <t>252</t>
        </is>
      </c>
      <c r="B723" s="36" t="inlineStr">
        <is>
          <t>Прайс-лист</t>
        </is>
      </c>
      <c r="C723" s="36" t="inlineStr">
        <is>
          <t>Розетка с механической блокировкой 16А-6ч/220В 2P+PE IP67 IEK   PSR11-016-3-5-67
4 459,57 = [5 334 / 1,22] +  2% Заг.скл</t>
        </is>
      </c>
      <c r="D723" s="37" t="inlineStr">
        <is>
          <t>ШТ</t>
        </is>
      </c>
      <c r="E723" s="38" t="n">
        <v>2</v>
      </c>
      <c r="F723" s="39" t="n">
        <v>4372.13</v>
      </c>
      <c r="G723" s="40" t="n"/>
      <c r="H723" s="39" t="n">
        <v>8744.26</v>
      </c>
      <c r="I723" s="40" t="n"/>
      <c r="J723" s="40" t="n">
        <v>9.82</v>
      </c>
      <c r="K723" s="39" t="n">
        <v>8919.139999999999</v>
      </c>
      <c r="L723" s="44" t="n"/>
    </row>
    <row r="724" ht="15" customHeight="1">
      <c r="G724" s="81" t="n">
        <v>8744.26</v>
      </c>
      <c r="J724" s="81" t="n">
        <v>8919.139999999999</v>
      </c>
      <c r="L724" s="42" t="n">
        <v>0</v>
      </c>
    </row>
    <row r="725" ht="55.5" customHeight="1">
      <c r="A725" s="35" t="inlineStr">
        <is>
          <t>253</t>
        </is>
      </c>
      <c r="B725" s="36" t="inlineStr">
        <is>
          <t>Прайс-лист</t>
        </is>
      </c>
      <c r="C725" s="36" t="inlineStr">
        <is>
          <t>Розетка с механической блокировкой 32А-6ч/220В 2P+PE IP67 IEK PSR11-032-3-5-67
3 937,04 = [4 709 / 1,22] +  2% Заг.скл</t>
        </is>
      </c>
      <c r="D725" s="37" t="inlineStr">
        <is>
          <t>ШТ</t>
        </is>
      </c>
      <c r="E725" s="38" t="n">
        <v>1</v>
      </c>
      <c r="F725" s="39" t="n">
        <v>3859.84</v>
      </c>
      <c r="G725" s="40" t="n"/>
      <c r="H725" s="39" t="n">
        <v>3859.84</v>
      </c>
      <c r="I725" s="40" t="n"/>
      <c r="J725" s="40" t="n">
        <v>9.82</v>
      </c>
      <c r="K725" s="39" t="n">
        <v>3937.04</v>
      </c>
      <c r="L725" s="44" t="n"/>
    </row>
    <row r="726" ht="15" customHeight="1">
      <c r="G726" s="81" t="n">
        <v>3859.84</v>
      </c>
      <c r="J726" s="81" t="n">
        <v>3937.04</v>
      </c>
      <c r="L726" s="42" t="n">
        <v>0</v>
      </c>
    </row>
    <row r="727" ht="84" customHeight="1">
      <c r="A727" s="35" t="inlineStr">
        <is>
          <t>254</t>
        </is>
      </c>
      <c r="B727" s="36" t="inlineStr">
        <is>
          <t>Прайс-лист</t>
        </is>
      </c>
      <c r="C727" s="36" t="inlineStr">
        <is>
          <t>Коробка распределительная двухкомпонентная (HF) в комплекте с компаундом и с 6-кл. зажимами, сечение до 2,5 мм^2, 100х100х40 чёрная  PR80.0179
3 937,04 = [4 709 / 1,22] +  2% Заг.скл</t>
        </is>
      </c>
      <c r="D727" s="37" t="inlineStr">
        <is>
          <t>ШТ</t>
        </is>
      </c>
      <c r="E727" s="38" t="n">
        <v>4</v>
      </c>
      <c r="F727" s="39" t="n">
        <v>3859.84</v>
      </c>
      <c r="G727" s="40" t="n"/>
      <c r="H727" s="39" t="n">
        <v>15439.36</v>
      </c>
      <c r="I727" s="40" t="n"/>
      <c r="J727" s="40" t="n">
        <v>9.82</v>
      </c>
      <c r="K727" s="39" t="n">
        <v>15748.16</v>
      </c>
      <c r="L727" s="44" t="n"/>
    </row>
    <row r="728" ht="15" customHeight="1">
      <c r="G728" s="81" t="n">
        <v>15439.36</v>
      </c>
      <c r="J728" s="81" t="n">
        <v>15748.16</v>
      </c>
      <c r="L728" s="42" t="n">
        <v>0</v>
      </c>
    </row>
    <row r="729"/>
    <row r="730" ht="15" customHeight="1">
      <c r="A730" s="82" t="inlineStr">
        <is>
          <t>Итого по подразделу: Кабельные изделия</t>
        </is>
      </c>
      <c r="G730" s="81" t="n">
        <v>955555.29</v>
      </c>
      <c r="I730" s="43" t="n"/>
      <c r="J730" s="81" t="n">
        <v>1883422.78</v>
      </c>
      <c r="L730" s="42" t="n">
        <v>696.7058</v>
      </c>
    </row>
    <row r="731"/>
    <row r="732"/>
    <row r="733"/>
    <row r="734" ht="16.5" customHeight="1">
      <c r="A734" s="1" t="inlineStr">
        <is>
          <t>Подраздел: Изделия и материалы для защиты от обледенения</t>
        </is>
      </c>
    </row>
    <row r="735" ht="41.25" customHeight="1">
      <c r="A735" s="35" t="inlineStr">
        <is>
          <t>255</t>
        </is>
      </c>
      <c r="B735" s="36" t="inlineStr">
        <is>
          <t>Прайс-лист</t>
        </is>
      </c>
      <c r="C735" s="36" t="inlineStr">
        <is>
          <t>Секция нагревательная. Арт.СН1134-251027_43-ДА-3-1
7 942,63 = [9 500 / 1,22] +  2% Заг.скл</t>
        </is>
      </c>
      <c r="D735" s="37" t="inlineStr">
        <is>
          <t>ШТ</t>
        </is>
      </c>
      <c r="E735" s="38" t="n">
        <v>8</v>
      </c>
      <c r="F735" s="39" t="n">
        <v>7786.89</v>
      </c>
      <c r="G735" s="40" t="n"/>
      <c r="H735" s="39" t="n">
        <v>62295.12</v>
      </c>
      <c r="I735" s="40" t="n"/>
      <c r="J735" s="40" t="n">
        <v>9.82</v>
      </c>
      <c r="K735" s="39" t="n">
        <v>63541.04</v>
      </c>
      <c r="L735" s="44" t="n"/>
    </row>
    <row r="736" ht="15" customHeight="1">
      <c r="G736" s="81" t="n">
        <v>62295.12</v>
      </c>
      <c r="J736" s="81" t="n">
        <v>63541.04</v>
      </c>
      <c r="L736" s="42" t="n">
        <v>0</v>
      </c>
    </row>
    <row r="737" ht="41.25" customHeight="1">
      <c r="A737" s="35" t="inlineStr">
        <is>
          <t>256</t>
        </is>
      </c>
      <c r="B737" s="36" t="inlineStr">
        <is>
          <t>Прайс-лист</t>
        </is>
      </c>
      <c r="C737" s="36" t="inlineStr">
        <is>
          <t>Коробка соединительная силовая КРОН-П1-1/2П
1 839,35 = [2 200 / 1,22] +  2% Заг.скл</t>
        </is>
      </c>
      <c r="D737" s="37" t="inlineStr">
        <is>
          <t>ШТ</t>
        </is>
      </c>
      <c r="E737" s="38" t="n">
        <v>4</v>
      </c>
      <c r="F737" s="39" t="n">
        <v>1803.28</v>
      </c>
      <c r="G737" s="40" t="n"/>
      <c r="H737" s="39" t="n">
        <v>7213.12</v>
      </c>
      <c r="I737" s="40" t="n"/>
      <c r="J737" s="40" t="n">
        <v>9.82</v>
      </c>
      <c r="K737" s="39" t="n">
        <v>7357.4</v>
      </c>
      <c r="L737" s="44" t="n"/>
    </row>
    <row r="738" ht="15" customHeight="1">
      <c r="G738" s="81" t="n">
        <v>7213.12</v>
      </c>
      <c r="J738" s="81" t="n">
        <v>7357.4</v>
      </c>
      <c r="L738" s="42" t="n">
        <v>0</v>
      </c>
    </row>
    <row r="739" ht="41.25" customHeight="1">
      <c r="A739" s="35" t="inlineStr">
        <is>
          <t>257</t>
        </is>
      </c>
      <c r="B739" s="36" t="inlineStr">
        <is>
          <t>Прайс-лист</t>
        </is>
      </c>
      <c r="C739" s="36" t="inlineStr">
        <is>
          <t>Коробка соединительная силовая КРОН-П2-1/3П
2 926,23 = [3 500 / 1,22] +  2% Заг.скл</t>
        </is>
      </c>
      <c r="D739" s="37" t="inlineStr">
        <is>
          <t>ШТ</t>
        </is>
      </c>
      <c r="E739" s="38" t="n">
        <v>4</v>
      </c>
      <c r="F739" s="39" t="n">
        <v>2868.85</v>
      </c>
      <c r="G739" s="40" t="n"/>
      <c r="H739" s="39" t="n">
        <v>11475.4</v>
      </c>
      <c r="I739" s="40" t="n"/>
      <c r="J739" s="40" t="n">
        <v>9.82</v>
      </c>
      <c r="K739" s="39" t="n">
        <v>11704.92</v>
      </c>
      <c r="L739" s="44" t="n"/>
    </row>
    <row r="740" ht="15" customHeight="1">
      <c r="G740" s="81" t="n">
        <v>11475.4</v>
      </c>
      <c r="J740" s="81" t="n">
        <v>11704.92</v>
      </c>
      <c r="L740" s="42" t="n">
        <v>0</v>
      </c>
    </row>
    <row r="741" ht="41.25" customHeight="1">
      <c r="A741" s="35" t="inlineStr">
        <is>
          <t>258</t>
        </is>
      </c>
      <c r="B741" s="36" t="inlineStr">
        <is>
          <t>Прайс-лист</t>
        </is>
      </c>
      <c r="C741" s="36" t="inlineStr">
        <is>
          <t>Сетка сварная (аматурная) 100х100х4 из проволоки ВР-1  площадь 1,2х1,2 м
91,96 = [110 / 1,22] +  2% Заг.скл</t>
        </is>
      </c>
      <c r="D741" s="37" t="inlineStr">
        <is>
          <t>м2</t>
        </is>
      </c>
      <c r="E741" s="38" t="n">
        <v>17.3</v>
      </c>
      <c r="F741" s="39" t="n">
        <v>90.16</v>
      </c>
      <c r="G741" s="40" t="n"/>
      <c r="H741" s="39" t="n">
        <v>1559.77</v>
      </c>
      <c r="I741" s="40" t="n"/>
      <c r="J741" s="40" t="n">
        <v>9.82</v>
      </c>
      <c r="K741" s="39" t="n">
        <v>1590.91</v>
      </c>
      <c r="L741" s="44" t="n"/>
    </row>
    <row r="742" ht="15" customHeight="1">
      <c r="G742" s="81" t="n">
        <v>1559.77</v>
      </c>
      <c r="J742" s="81" t="n">
        <v>1590.91</v>
      </c>
      <c r="L742" s="42" t="n">
        <v>0</v>
      </c>
    </row>
    <row r="743" ht="41.25" customHeight="1">
      <c r="A743" s="35" t="inlineStr">
        <is>
          <t>259</t>
        </is>
      </c>
      <c r="B743" s="36" t="inlineStr">
        <is>
          <t>Прайс-лист</t>
        </is>
      </c>
      <c r="C743" s="36" t="inlineStr">
        <is>
          <t>Труба гофрированная из ПВХ Дн=25 мм  PR.012531
41,80 = [50 / 1,22] +  2% Заг.скл</t>
        </is>
      </c>
      <c r="D743" s="37" t="inlineStr">
        <is>
          <t>м</t>
        </is>
      </c>
      <c r="E743" s="38" t="n">
        <v>100</v>
      </c>
      <c r="F743" s="39" t="n">
        <v>40.98</v>
      </c>
      <c r="G743" s="40" t="n"/>
      <c r="H743" s="39" t="n">
        <v>4098</v>
      </c>
      <c r="I743" s="40" t="n"/>
      <c r="J743" s="40" t="n">
        <v>9.82</v>
      </c>
      <c r="K743" s="39" t="n">
        <v>4180</v>
      </c>
      <c r="L743" s="44" t="n"/>
    </row>
    <row r="744" ht="15" customHeight="1">
      <c r="G744" s="81" t="n">
        <v>4098</v>
      </c>
      <c r="J744" s="81" t="n">
        <v>4180</v>
      </c>
      <c r="L744" s="42" t="n">
        <v>0</v>
      </c>
    </row>
    <row r="745" ht="69.75" customHeight="1">
      <c r="A745" s="35" t="inlineStr">
        <is>
          <t>260</t>
        </is>
      </c>
      <c r="B745" s="36" t="inlineStr">
        <is>
          <t>Прайс-лист</t>
        </is>
      </c>
      <c r="C745" s="36" t="inlineStr">
        <is>
          <t>Труба гофрированная ПЛЛ тяжёлая безгалогенная (HF) негорючая (НГ) стойкая к ультрафиолету (УФ) белая с/з d32 мм
490,77 = [587 / 1,22] +  2% Заг.скл</t>
        </is>
      </c>
      <c r="D745" s="37" t="inlineStr">
        <is>
          <t>м</t>
        </is>
      </c>
      <c r="E745" s="38" t="n">
        <v>10</v>
      </c>
      <c r="F745" s="39" t="n">
        <v>481.15</v>
      </c>
      <c r="G745" s="40" t="n"/>
      <c r="H745" s="39" t="n">
        <v>4811.5</v>
      </c>
      <c r="I745" s="40" t="n"/>
      <c r="J745" s="40" t="n">
        <v>9.82</v>
      </c>
      <c r="K745" s="39" t="n">
        <v>4907.7</v>
      </c>
      <c r="L745" s="44" t="n"/>
    </row>
    <row r="746" ht="15" customHeight="1">
      <c r="G746" s="81" t="n">
        <v>4811.5</v>
      </c>
      <c r="J746" s="81" t="n">
        <v>4907.7</v>
      </c>
      <c r="L746" s="42" t="n">
        <v>0</v>
      </c>
    </row>
    <row r="747"/>
    <row r="748" ht="15" customHeight="1">
      <c r="A748" s="82" t="inlineStr">
        <is>
          <t>Итого по подразделу: Изделия и материалы для защиты от обледенения</t>
        </is>
      </c>
      <c r="G748" s="81" t="n">
        <v>91452.91</v>
      </c>
      <c r="I748" s="43" t="n"/>
      <c r="J748" s="81" t="n">
        <v>93281.97</v>
      </c>
      <c r="L748" s="42" t="n">
        <v>0</v>
      </c>
    </row>
    <row r="749"/>
    <row r="750"/>
    <row r="751"/>
    <row r="752" ht="16.5" customHeight="1">
      <c r="A752" s="1" t="inlineStr">
        <is>
          <t>Подраздел: Материалы для огнестойких проходок</t>
        </is>
      </c>
    </row>
    <row r="753" ht="41.25" customHeight="1">
      <c r="A753" s="35" t="inlineStr">
        <is>
          <t>261</t>
        </is>
      </c>
      <c r="B753" s="36" t="inlineStr">
        <is>
          <t>Прайс-лист</t>
        </is>
      </c>
      <c r="C753" s="36" t="inlineStr">
        <is>
          <t>Гильза из стальной трубы Дн= 50х2,5 мм L=200 мм
1 254,10 = [1 500 / 1,22] +  2% Заг.скл</t>
        </is>
      </c>
      <c r="D753" s="37" t="inlineStr">
        <is>
          <t>ШТ</t>
        </is>
      </c>
      <c r="E753" s="38" t="n">
        <v>5</v>
      </c>
      <c r="F753" s="39" t="n">
        <v>1229.51</v>
      </c>
      <c r="G753" s="40" t="n"/>
      <c r="H753" s="39" t="n">
        <v>6147.55</v>
      </c>
      <c r="I753" s="40" t="n"/>
      <c r="J753" s="40" t="n">
        <v>9.82</v>
      </c>
      <c r="K753" s="39" t="n">
        <v>6270.5</v>
      </c>
      <c r="L753" s="44" t="n"/>
    </row>
    <row r="754" ht="15" customHeight="1">
      <c r="G754" s="81" t="n">
        <v>6147.55</v>
      </c>
      <c r="J754" s="81" t="n">
        <v>6270.5</v>
      </c>
      <c r="L754" s="42" t="n">
        <v>0</v>
      </c>
    </row>
    <row r="755" ht="41.25" customHeight="1">
      <c r="A755" s="35" t="inlineStr">
        <is>
          <t>262</t>
        </is>
      </c>
      <c r="B755" s="36" t="inlineStr">
        <is>
          <t>Прайс-лист</t>
        </is>
      </c>
      <c r="C755" s="36" t="inlineStr">
        <is>
          <t>Гильза из стальной трубы Дн= 50х2,5 мм L=600 мм
2 926,23 = [3 500 / 1,22] +  2% Заг.скл</t>
        </is>
      </c>
      <c r="D755" s="37" t="inlineStr">
        <is>
          <t>ШТ</t>
        </is>
      </c>
      <c r="E755" s="38" t="n">
        <v>2</v>
      </c>
      <c r="F755" s="39" t="n">
        <v>2868.85</v>
      </c>
      <c r="G755" s="40" t="n"/>
      <c r="H755" s="39" t="n">
        <v>5737.7</v>
      </c>
      <c r="I755" s="40" t="n"/>
      <c r="J755" s="40" t="n">
        <v>9.82</v>
      </c>
      <c r="K755" s="39" t="n">
        <v>5852.46</v>
      </c>
      <c r="L755" s="44" t="n"/>
    </row>
    <row r="756" ht="15" customHeight="1">
      <c r="G756" s="81" t="n">
        <v>5737.7</v>
      </c>
      <c r="J756" s="81" t="n">
        <v>5852.46</v>
      </c>
      <c r="L756" s="42" t="n">
        <v>0</v>
      </c>
    </row>
    <row r="757" ht="41.25" customHeight="1">
      <c r="A757" s="35" t="inlineStr">
        <is>
          <t>263</t>
        </is>
      </c>
      <c r="B757" s="36" t="inlineStr">
        <is>
          <t>Прайс-лист</t>
        </is>
      </c>
      <c r="C757" s="36" t="inlineStr">
        <is>
          <t>Двухкомпонентная противопожарная терморасширяющаяся пена 430 мл.
2 090,16 = [2 500 / 1,22] +  2% Заг.скл</t>
        </is>
      </c>
      <c r="D757" s="37" t="inlineStr">
        <is>
          <t>упак</t>
        </is>
      </c>
      <c r="E757" s="38" t="n">
        <v>2</v>
      </c>
      <c r="F757" s="39" t="n">
        <v>2049.18</v>
      </c>
      <c r="G757" s="40" t="n"/>
      <c r="H757" s="39" t="n">
        <v>4098.36</v>
      </c>
      <c r="I757" s="40" t="n"/>
      <c r="J757" s="40" t="n">
        <v>9.82</v>
      </c>
      <c r="K757" s="39" t="n">
        <v>4180.32</v>
      </c>
      <c r="L757" s="44" t="n"/>
    </row>
    <row r="758" ht="15" customHeight="1">
      <c r="G758" s="81" t="n">
        <v>4098.36</v>
      </c>
      <c r="J758" s="81" t="n">
        <v>4180.32</v>
      </c>
      <c r="L758" s="42" t="n">
        <v>0</v>
      </c>
    </row>
    <row r="759"/>
    <row r="760" ht="15" customHeight="1">
      <c r="A760" s="82" t="inlineStr">
        <is>
          <t>Итого по подразделу: Материалы для огнестойких проходок</t>
        </is>
      </c>
      <c r="G760" s="81" t="n">
        <v>15983.61</v>
      </c>
      <c r="I760" s="43" t="n"/>
      <c r="J760" s="81" t="n">
        <v>16303.28</v>
      </c>
      <c r="L760" s="42" t="n">
        <v>0</v>
      </c>
    </row>
    <row r="761"/>
    <row r="762"/>
    <row r="763"/>
    <row r="764" ht="16.5" customHeight="1">
      <c r="A764" s="1" t="inlineStr">
        <is>
          <t>Подраздел: Кабельные конструкции</t>
        </is>
      </c>
    </row>
    <row r="765" ht="41.25" customHeight="1">
      <c r="A765" s="35" t="inlineStr">
        <is>
          <t>264</t>
        </is>
      </c>
      <c r="B765" s="36" t="inlineStr">
        <is>
          <t>Прайс-лист</t>
        </is>
      </c>
      <c r="C765" s="36" t="inlineStr">
        <is>
          <t>Лоток листовой перфорированный, 85x300x3000 мм, S=1.0 мм, FS
3 762,29 = [4 500 / 1,22] +  2% Заг.скл</t>
        </is>
      </c>
      <c r="D765" s="37" t="inlineStr">
        <is>
          <t>м</t>
        </is>
      </c>
      <c r="E765" s="38" t="n">
        <v>216</v>
      </c>
      <c r="F765" s="39" t="n">
        <v>3688.52</v>
      </c>
      <c r="G765" s="40" t="n"/>
      <c r="H765" s="39" t="n">
        <v>796720.3199999999</v>
      </c>
      <c r="I765" s="40" t="n"/>
      <c r="J765" s="40" t="n">
        <v>9.82</v>
      </c>
      <c r="K765" s="39" t="n">
        <v>812654.64</v>
      </c>
      <c r="L765" s="44" t="n"/>
    </row>
    <row r="766" ht="15" customHeight="1">
      <c r="G766" s="81" t="n">
        <v>796720.3199999999</v>
      </c>
      <c r="J766" s="81" t="n">
        <v>812654.64</v>
      </c>
      <c r="L766" s="42" t="n">
        <v>0</v>
      </c>
    </row>
    <row r="767" ht="41.25" customHeight="1">
      <c r="A767" s="35" t="inlineStr">
        <is>
          <t>265</t>
        </is>
      </c>
      <c r="B767" s="36" t="inlineStr">
        <is>
          <t>Прайс-лист</t>
        </is>
      </c>
      <c r="C767" s="36" t="inlineStr">
        <is>
          <t>Лоток листовой перфорированный, 60х400х3000 мм, S=1,0 мм, FS
1 797,55 = [2 150 / 1,22] +  2% Заг.скл</t>
        </is>
      </c>
      <c r="D767" s="37" t="inlineStr">
        <is>
          <t>м</t>
        </is>
      </c>
      <c r="E767" s="38" t="n">
        <v>42</v>
      </c>
      <c r="F767" s="39" t="n">
        <v>1762.3</v>
      </c>
      <c r="G767" s="40" t="n"/>
      <c r="H767" s="39" t="n">
        <v>74016.60000000001</v>
      </c>
      <c r="I767" s="40" t="n"/>
      <c r="J767" s="40" t="n">
        <v>9.82</v>
      </c>
      <c r="K767" s="39" t="n">
        <v>75497.10000000001</v>
      </c>
      <c r="L767" s="44" t="n"/>
    </row>
    <row r="768" ht="15" customHeight="1">
      <c r="G768" s="81" t="n">
        <v>74016.60000000001</v>
      </c>
      <c r="J768" s="81" t="n">
        <v>75497.10000000001</v>
      </c>
      <c r="L768" s="42" t="n">
        <v>0</v>
      </c>
    </row>
    <row r="769" ht="41.25" customHeight="1">
      <c r="A769" s="35" t="inlineStr">
        <is>
          <t>266</t>
        </is>
      </c>
      <c r="B769" s="36" t="inlineStr">
        <is>
          <t>Прайс-лист</t>
        </is>
      </c>
      <c r="C769" s="36" t="inlineStr">
        <is>
          <t>Лоток листовой перфорированный, 60х100х3000 мм, S=1,0 мм, FS
961,47 = [1 150 / 1,22] +  2% Заг.скл</t>
        </is>
      </c>
      <c r="D769" s="37" t="inlineStr">
        <is>
          <t>м</t>
        </is>
      </c>
      <c r="E769" s="38" t="n">
        <v>249</v>
      </c>
      <c r="F769" s="39" t="n">
        <v>942.62</v>
      </c>
      <c r="G769" s="40" t="n"/>
      <c r="H769" s="39" t="n">
        <v>234712.38</v>
      </c>
      <c r="I769" s="40" t="n"/>
      <c r="J769" s="40" t="n">
        <v>9.82</v>
      </c>
      <c r="K769" s="39" t="n">
        <v>239406.03</v>
      </c>
      <c r="L769" s="44" t="n"/>
    </row>
    <row r="770" ht="15" customHeight="1">
      <c r="G770" s="81" t="n">
        <v>234712.38</v>
      </c>
      <c r="J770" s="81" t="n">
        <v>239406.03</v>
      </c>
      <c r="L770" s="42" t="n">
        <v>0</v>
      </c>
    </row>
    <row r="771" ht="28.5" customHeight="1">
      <c r="A771" s="35" t="inlineStr">
        <is>
          <t>267</t>
        </is>
      </c>
      <c r="B771" s="36" t="inlineStr">
        <is>
          <t>Прайс-лист</t>
        </is>
      </c>
      <c r="C771" s="36" t="inlineStr">
        <is>
          <t>Крышка B=300 мм, L=3000 мм, FS
710,65 = [850 / 1,22] +  2% Заг.скл</t>
        </is>
      </c>
      <c r="D771" s="37" t="inlineStr">
        <is>
          <t>м</t>
        </is>
      </c>
      <c r="E771" s="38" t="n">
        <v>216</v>
      </c>
      <c r="F771" s="39" t="n">
        <v>696.72</v>
      </c>
      <c r="G771" s="40" t="n"/>
      <c r="H771" s="39" t="n">
        <v>150491.52</v>
      </c>
      <c r="I771" s="40" t="n"/>
      <c r="J771" s="40" t="n">
        <v>9.82</v>
      </c>
      <c r="K771" s="39" t="n">
        <v>153500.4</v>
      </c>
      <c r="L771" s="44" t="n"/>
    </row>
    <row r="772" ht="15" customHeight="1">
      <c r="G772" s="81" t="n">
        <v>150491.52</v>
      </c>
      <c r="J772" s="81" t="n">
        <v>153500.4</v>
      </c>
      <c r="L772" s="42" t="n">
        <v>0</v>
      </c>
    </row>
    <row r="773" ht="28.5" customHeight="1">
      <c r="A773" s="35" t="inlineStr">
        <is>
          <t>268</t>
        </is>
      </c>
      <c r="B773" s="36" t="inlineStr">
        <is>
          <t>Прайс-лист</t>
        </is>
      </c>
      <c r="C773" s="36" t="inlineStr">
        <is>
          <t>Крышка B=400 мм, L=3000 мм, FS
1 797,55 = [2 150 / 1,22] +  2% Заг.скл</t>
        </is>
      </c>
      <c r="D773" s="37" t="inlineStr">
        <is>
          <t>м</t>
        </is>
      </c>
      <c r="E773" s="38" t="n">
        <v>42</v>
      </c>
      <c r="F773" s="39" t="n">
        <v>1762.3</v>
      </c>
      <c r="G773" s="40" t="n"/>
      <c r="H773" s="39" t="n">
        <v>74016.60000000001</v>
      </c>
      <c r="I773" s="40" t="n"/>
      <c r="J773" s="40" t="n">
        <v>9.82</v>
      </c>
      <c r="K773" s="39" t="n">
        <v>75497.10000000001</v>
      </c>
      <c r="L773" s="44" t="n"/>
    </row>
    <row r="774" ht="15" customHeight="1">
      <c r="G774" s="81" t="n">
        <v>74016.60000000001</v>
      </c>
      <c r="J774" s="81" t="n">
        <v>75497.10000000001</v>
      </c>
      <c r="L774" s="42" t="n">
        <v>0</v>
      </c>
    </row>
    <row r="775" ht="28.5" customHeight="1">
      <c r="A775" s="35" t="inlineStr">
        <is>
          <t>269</t>
        </is>
      </c>
      <c r="B775" s="36" t="inlineStr">
        <is>
          <t>Прайс-лист</t>
        </is>
      </c>
      <c r="C775" s="36" t="inlineStr">
        <is>
          <t>Крышка B=100 мм, L=3000 мм, FS
292,63 = [350 / 1,22] +  2% Заг.скл</t>
        </is>
      </c>
      <c r="D775" s="37" t="inlineStr">
        <is>
          <t>м</t>
        </is>
      </c>
      <c r="E775" s="38" t="n">
        <v>249</v>
      </c>
      <c r="F775" s="39" t="n">
        <v>286.89</v>
      </c>
      <c r="G775" s="40" t="n"/>
      <c r="H775" s="39" t="n">
        <v>71435.61</v>
      </c>
      <c r="I775" s="40" t="n"/>
      <c r="J775" s="40" t="n">
        <v>9.82</v>
      </c>
      <c r="K775" s="39" t="n">
        <v>72864.87</v>
      </c>
      <c r="L775" s="44" t="n"/>
    </row>
    <row r="776" ht="15" customHeight="1">
      <c r="G776" s="81" t="n">
        <v>71435.61</v>
      </c>
      <c r="J776" s="81" t="n">
        <v>72864.87</v>
      </c>
      <c r="L776" s="42" t="n">
        <v>0</v>
      </c>
    </row>
    <row r="777" ht="41.25" customHeight="1">
      <c r="A777" s="35" t="inlineStr">
        <is>
          <t>270</t>
        </is>
      </c>
      <c r="B777" s="36" t="inlineStr">
        <is>
          <t>Прайс-лист</t>
        </is>
      </c>
      <c r="C777" s="36" t="inlineStr">
        <is>
          <t>Секция угловая 90°, h=85 мм, B=300 мм, FS
6 521,31 = [7 800 / 1,22] +  2% Заг.скл</t>
        </is>
      </c>
      <c r="D777" s="37" t="inlineStr">
        <is>
          <t>ШТ</t>
        </is>
      </c>
      <c r="E777" s="38" t="n">
        <v>4</v>
      </c>
      <c r="F777" s="39" t="n">
        <v>6393.44</v>
      </c>
      <c r="G777" s="40" t="n"/>
      <c r="H777" s="39" t="n">
        <v>25573.76</v>
      </c>
      <c r="I777" s="40" t="n"/>
      <c r="J777" s="40" t="n">
        <v>9.82</v>
      </c>
      <c r="K777" s="39" t="n">
        <v>26085.24</v>
      </c>
      <c r="L777" s="44" t="n"/>
    </row>
    <row r="778" ht="15" customHeight="1">
      <c r="G778" s="81" t="n">
        <v>25573.76</v>
      </c>
      <c r="J778" s="81" t="n">
        <v>26085.24</v>
      </c>
      <c r="L778" s="42" t="n">
        <v>0</v>
      </c>
    </row>
    <row r="779" ht="41.25" customHeight="1">
      <c r="A779" s="35" t="inlineStr">
        <is>
          <t>271</t>
        </is>
      </c>
      <c r="B779" s="36" t="inlineStr">
        <is>
          <t>Прайс-лист</t>
        </is>
      </c>
      <c r="C779" s="36" t="inlineStr">
        <is>
          <t>Секция Т/Х-образная, h=85 мм, B=300 мм, FS
6 228,69 = [7 450 / 1,22] +  2% Заг.скл</t>
        </is>
      </c>
      <c r="D779" s="37" t="inlineStr">
        <is>
          <t>ШТ</t>
        </is>
      </c>
      <c r="E779" s="38" t="n">
        <v>3</v>
      </c>
      <c r="F779" s="39" t="n">
        <v>6106.56</v>
      </c>
      <c r="G779" s="40" t="n"/>
      <c r="H779" s="39" t="n">
        <v>18319.68</v>
      </c>
      <c r="I779" s="40" t="n"/>
      <c r="J779" s="40" t="n">
        <v>9.82</v>
      </c>
      <c r="K779" s="39" t="n">
        <v>18686.07</v>
      </c>
      <c r="L779" s="44" t="n"/>
    </row>
    <row r="780" ht="15" customHeight="1">
      <c r="G780" s="81" t="n">
        <v>18319.68</v>
      </c>
      <c r="J780" s="81" t="n">
        <v>18686.07</v>
      </c>
      <c r="L780" s="42" t="n">
        <v>0</v>
      </c>
    </row>
    <row r="781" ht="41.25" customHeight="1">
      <c r="A781" s="35" t="inlineStr">
        <is>
          <t>272</t>
        </is>
      </c>
      <c r="B781" s="36" t="inlineStr">
        <is>
          <t>Прайс-лист</t>
        </is>
      </c>
      <c r="C781" s="36" t="inlineStr">
        <is>
          <t>Секция Т/Х-образная, h=85 мм, B=300 мм, FT
6 053,12 = [7 240 / 1,22] +  2% Заг.скл</t>
        </is>
      </c>
      <c r="D781" s="37" t="inlineStr">
        <is>
          <t>ШТ</t>
        </is>
      </c>
      <c r="E781" s="38" t="n">
        <v>3</v>
      </c>
      <c r="F781" s="39" t="n">
        <v>5934.43</v>
      </c>
      <c r="G781" s="40" t="n"/>
      <c r="H781" s="39" t="n">
        <v>17803.29</v>
      </c>
      <c r="I781" s="40" t="n"/>
      <c r="J781" s="40" t="n">
        <v>9.82</v>
      </c>
      <c r="K781" s="39" t="n">
        <v>18159.36</v>
      </c>
      <c r="L781" s="44" t="n"/>
    </row>
    <row r="782" ht="15" customHeight="1">
      <c r="G782" s="81" t="n">
        <v>17803.29</v>
      </c>
      <c r="J782" s="81" t="n">
        <v>18159.36</v>
      </c>
      <c r="L782" s="42" t="n">
        <v>0</v>
      </c>
    </row>
    <row r="783" ht="41.25" customHeight="1">
      <c r="A783" s="35" t="inlineStr">
        <is>
          <t>273</t>
        </is>
      </c>
      <c r="B783" s="36" t="inlineStr">
        <is>
          <t>Прайс-лист</t>
        </is>
      </c>
      <c r="C783" s="36" t="inlineStr">
        <is>
          <t>Секция Т/Х-образная, h=85 мм, B=100 мм, FT
6 270,49 = [7 500 / 1,22] +  2% Заг.скл</t>
        </is>
      </c>
      <c r="D783" s="37" t="inlineStr">
        <is>
          <t>ШТ</t>
        </is>
      </c>
      <c r="E783" s="38" t="n">
        <v>8</v>
      </c>
      <c r="F783" s="39" t="n">
        <v>6147.54</v>
      </c>
      <c r="G783" s="40" t="n"/>
      <c r="H783" s="39" t="n">
        <v>49180.32</v>
      </c>
      <c r="I783" s="40" t="n"/>
      <c r="J783" s="40" t="n">
        <v>9.82</v>
      </c>
      <c r="K783" s="39" t="n">
        <v>50163.92</v>
      </c>
      <c r="L783" s="44" t="n"/>
    </row>
    <row r="784" ht="15" customHeight="1">
      <c r="G784" s="81" t="n">
        <v>49180.32</v>
      </c>
      <c r="J784" s="81" t="n">
        <v>50163.92</v>
      </c>
      <c r="L784" s="42" t="n">
        <v>0</v>
      </c>
    </row>
    <row r="785" ht="41.25" customHeight="1">
      <c r="A785" s="35" t="inlineStr">
        <is>
          <t>274</t>
        </is>
      </c>
      <c r="B785" s="36" t="inlineStr">
        <is>
          <t>Прайс-лист</t>
        </is>
      </c>
      <c r="C785" s="36" t="inlineStr">
        <is>
          <t>Секция Т/Х-образная, h=85 мм, B=100 мм, FT
6 228,69 = [7 450 / 1,22] +  2% Заг.скл</t>
        </is>
      </c>
      <c r="D785" s="37" t="inlineStr">
        <is>
          <t>ШТ</t>
        </is>
      </c>
      <c r="E785" s="38" t="n">
        <v>8</v>
      </c>
      <c r="F785" s="39" t="n">
        <v>6106.56</v>
      </c>
      <c r="G785" s="40" t="n"/>
      <c r="H785" s="39" t="n">
        <v>48852.48</v>
      </c>
      <c r="I785" s="40" t="n"/>
      <c r="J785" s="40" t="n">
        <v>9.82</v>
      </c>
      <c r="K785" s="39" t="n">
        <v>49829.52</v>
      </c>
      <c r="L785" s="44" t="n"/>
    </row>
    <row r="786" ht="15" customHeight="1">
      <c r="G786" s="81" t="n">
        <v>48852.48</v>
      </c>
      <c r="J786" s="81" t="n">
        <v>49829.52</v>
      </c>
      <c r="L786" s="42" t="n">
        <v>0</v>
      </c>
    </row>
    <row r="787" ht="41.25" customHeight="1">
      <c r="A787" s="35" t="inlineStr">
        <is>
          <t>275</t>
        </is>
      </c>
      <c r="B787" s="36" t="inlineStr">
        <is>
          <t>Прайс-лист</t>
        </is>
      </c>
      <c r="C787" s="36" t="inlineStr">
        <is>
          <t>Крышка угловой секции 90°, B=300 мм, FS
1 254,10 = [1 500 / 1,22] +  2% Заг.скл</t>
        </is>
      </c>
      <c r="D787" s="37" t="inlineStr">
        <is>
          <t>ШТ</t>
        </is>
      </c>
      <c r="E787" s="38" t="n">
        <v>4</v>
      </c>
      <c r="F787" s="39" t="n">
        <v>1229.51</v>
      </c>
      <c r="G787" s="40" t="n"/>
      <c r="H787" s="39" t="n">
        <v>4918.04</v>
      </c>
      <c r="I787" s="40" t="n"/>
      <c r="J787" s="40" t="n">
        <v>9.82</v>
      </c>
      <c r="K787" s="39" t="n">
        <v>5016.4</v>
      </c>
      <c r="L787" s="44" t="n"/>
    </row>
    <row r="788" ht="15" customHeight="1">
      <c r="G788" s="81" t="n">
        <v>4918.04</v>
      </c>
      <c r="J788" s="81" t="n">
        <v>5016.4</v>
      </c>
      <c r="L788" s="42" t="n">
        <v>0</v>
      </c>
    </row>
    <row r="789" ht="41.25" customHeight="1">
      <c r="A789" s="35" t="inlineStr">
        <is>
          <t>276</t>
        </is>
      </c>
      <c r="B789" s="36" t="inlineStr">
        <is>
          <t>Прайс-лист</t>
        </is>
      </c>
      <c r="C789" s="36" t="inlineStr">
        <is>
          <t>Крышка Т/Х-образной секции, B=300 мм, FS
459,84 = [550 / 1,22] +  2% Заг.скл</t>
        </is>
      </c>
      <c r="D789" s="37" t="inlineStr">
        <is>
          <t>ШТ</t>
        </is>
      </c>
      <c r="E789" s="38" t="n">
        <v>3</v>
      </c>
      <c r="F789" s="39" t="n">
        <v>450.82</v>
      </c>
      <c r="G789" s="40" t="n"/>
      <c r="H789" s="39" t="n">
        <v>1352.46</v>
      </c>
      <c r="I789" s="40" t="n"/>
      <c r="J789" s="40" t="n">
        <v>9.82</v>
      </c>
      <c r="K789" s="39" t="n">
        <v>1379.52</v>
      </c>
      <c r="L789" s="44" t="n"/>
    </row>
    <row r="790" ht="15" customHeight="1">
      <c r="G790" s="81" t="n">
        <v>1352.46</v>
      </c>
      <c r="J790" s="81" t="n">
        <v>1379.52</v>
      </c>
      <c r="L790" s="42" t="n">
        <v>0</v>
      </c>
    </row>
    <row r="791" ht="41.25" customHeight="1">
      <c r="A791" s="35" t="inlineStr">
        <is>
          <t>277</t>
        </is>
      </c>
      <c r="B791" s="36" t="inlineStr">
        <is>
          <t>Прайс-лист</t>
        </is>
      </c>
      <c r="C791" s="36" t="inlineStr">
        <is>
          <t>Крышка Т/Х-образной секции, B=300 мм, FT
443,12 = [530 / 1,22] +  2% Заг.скл</t>
        </is>
      </c>
      <c r="D791" s="37" t="inlineStr">
        <is>
          <t>ШТ</t>
        </is>
      </c>
      <c r="E791" s="38" t="n">
        <v>3</v>
      </c>
      <c r="F791" s="39" t="n">
        <v>434.43</v>
      </c>
      <c r="G791" s="40" t="n"/>
      <c r="H791" s="39" t="n">
        <v>1303.29</v>
      </c>
      <c r="I791" s="40" t="n"/>
      <c r="J791" s="40" t="n">
        <v>9.82</v>
      </c>
      <c r="K791" s="39" t="n">
        <v>1329.36</v>
      </c>
      <c r="L791" s="44" t="n"/>
    </row>
    <row r="792" ht="15" customHeight="1">
      <c r="G792" s="81" t="n">
        <v>1303.29</v>
      </c>
      <c r="J792" s="81" t="n">
        <v>1329.36</v>
      </c>
      <c r="L792" s="42" t="n">
        <v>0</v>
      </c>
    </row>
    <row r="793" ht="41.25" customHeight="1">
      <c r="A793" s="35" t="inlineStr">
        <is>
          <t>278</t>
        </is>
      </c>
      <c r="B793" s="36" t="inlineStr">
        <is>
          <t>Прайс-лист</t>
        </is>
      </c>
      <c r="C793" s="36" t="inlineStr">
        <is>
          <t>Крышка Т/Х-образной секции, B=100 мм, FT
2 524,92 = [3 020 / 1,22] +  2% Заг.скл</t>
        </is>
      </c>
      <c r="D793" s="37" t="inlineStr">
        <is>
          <t>ШТ</t>
        </is>
      </c>
      <c r="E793" s="38" t="n">
        <v>8</v>
      </c>
      <c r="F793" s="39" t="n">
        <v>2475.41</v>
      </c>
      <c r="G793" s="40" t="n"/>
      <c r="H793" s="39" t="n">
        <v>19803.28</v>
      </c>
      <c r="I793" s="40" t="n"/>
      <c r="J793" s="40" t="n">
        <v>9.82</v>
      </c>
      <c r="K793" s="39" t="n">
        <v>20199.36</v>
      </c>
      <c r="L793" s="44" t="n"/>
    </row>
    <row r="794" ht="15" customHeight="1">
      <c r="G794" s="81" t="n">
        <v>19803.28</v>
      </c>
      <c r="J794" s="81" t="n">
        <v>20199.36</v>
      </c>
      <c r="L794" s="42" t="n">
        <v>0</v>
      </c>
    </row>
    <row r="795" ht="41.25" customHeight="1">
      <c r="A795" s="35" t="inlineStr">
        <is>
          <t>279</t>
        </is>
      </c>
      <c r="B795" s="36" t="inlineStr">
        <is>
          <t>Прайс-лист</t>
        </is>
      </c>
      <c r="C795" s="36" t="inlineStr">
        <is>
          <t>Перегородка разделительная, h=60 мм, сталь, FS
961,47 = [1 150 / 1,22] +  2% Заг.скл</t>
        </is>
      </c>
      <c r="D795" s="37" t="inlineStr">
        <is>
          <t>м</t>
        </is>
      </c>
      <c r="E795" s="38" t="n">
        <v>291</v>
      </c>
      <c r="F795" s="39" t="n">
        <v>942.62</v>
      </c>
      <c r="G795" s="40" t="n"/>
      <c r="H795" s="39" t="n">
        <v>274302.42</v>
      </c>
      <c r="I795" s="40" t="n"/>
      <c r="J795" s="40" t="n">
        <v>9.82</v>
      </c>
      <c r="K795" s="39" t="n">
        <v>279787.77</v>
      </c>
      <c r="L795" s="44" t="n"/>
    </row>
    <row r="796" ht="15" customHeight="1">
      <c r="G796" s="81" t="n">
        <v>274302.42</v>
      </c>
      <c r="J796" s="81" t="n">
        <v>279787.77</v>
      </c>
      <c r="L796" s="42" t="n">
        <v>0</v>
      </c>
    </row>
    <row r="797" ht="55.5" customHeight="1">
      <c r="A797" s="35" t="inlineStr">
        <is>
          <t>280</t>
        </is>
      </c>
      <c r="B797" s="36" t="inlineStr">
        <is>
          <t>Прайс-лист</t>
        </is>
      </c>
      <c r="C797" s="36" t="inlineStr">
        <is>
          <t>Шпилька резьбовая M8x1000 мм,высокопрочная, класс прочности 5.8, DIN975
292,63 = [350 / 1,22] +  2% Заг.скл</t>
        </is>
      </c>
      <c r="D797" s="37" t="inlineStr">
        <is>
          <t>ШТ</t>
        </is>
      </c>
      <c r="E797" s="38" t="n">
        <v>300</v>
      </c>
      <c r="F797" s="39" t="n">
        <v>286.89</v>
      </c>
      <c r="G797" s="40" t="n"/>
      <c r="H797" s="39" t="n">
        <v>86067</v>
      </c>
      <c r="I797" s="40" t="n"/>
      <c r="J797" s="40" t="n">
        <v>9.82</v>
      </c>
      <c r="K797" s="39" t="n">
        <v>87789</v>
      </c>
      <c r="L797" s="44" t="n"/>
    </row>
    <row r="798" ht="15" customHeight="1">
      <c r="G798" s="81" t="n">
        <v>86067</v>
      </c>
      <c r="J798" s="81" t="n">
        <v>87789</v>
      </c>
      <c r="L798" s="42" t="n">
        <v>0</v>
      </c>
    </row>
    <row r="799" ht="55.5" customHeight="1">
      <c r="A799" s="35" t="inlineStr">
        <is>
          <t>281</t>
        </is>
      </c>
      <c r="B799" s="36" t="inlineStr">
        <is>
          <t>Прайс-лист</t>
        </is>
      </c>
      <c r="C799" s="36" t="inlineStr">
        <is>
          <t>Шпилька резьбовая M8x2000 мм,высокопрочная, класс прочности 5.8, DIN975
568,53 = [680 / 1,22] +  2% Заг.скл</t>
        </is>
      </c>
      <c r="D799" s="37" t="inlineStr">
        <is>
          <t>ШТ</t>
        </is>
      </c>
      <c r="E799" s="38" t="n">
        <v>430</v>
      </c>
      <c r="F799" s="39" t="n">
        <v>557.38</v>
      </c>
      <c r="G799" s="40" t="n"/>
      <c r="H799" s="39" t="n">
        <v>239673.4</v>
      </c>
      <c r="I799" s="40" t="n"/>
      <c r="J799" s="40" t="n">
        <v>9.82</v>
      </c>
      <c r="K799" s="39" t="n">
        <v>244467.9</v>
      </c>
      <c r="L799" s="44" t="n"/>
    </row>
    <row r="800" ht="15" customHeight="1">
      <c r="G800" s="81" t="n">
        <v>239673.4</v>
      </c>
      <c r="J800" s="81" t="n">
        <v>244467.9</v>
      </c>
      <c r="L800" s="42" t="n">
        <v>0</v>
      </c>
    </row>
    <row r="801" ht="28.5" customHeight="1">
      <c r="A801" s="35" t="inlineStr">
        <is>
          <t>282</t>
        </is>
      </c>
      <c r="B801" s="36" t="inlineStr">
        <is>
          <t>Прайс-лист</t>
        </is>
      </c>
      <c r="C801" s="36" t="inlineStr">
        <is>
          <t>Рейка, U-профиль, L=400 мм, сталь, FS
568,53 = [680 / 1,22] +  2% Заг.скл</t>
        </is>
      </c>
      <c r="D801" s="37" t="inlineStr">
        <is>
          <t>ШТ</t>
        </is>
      </c>
      <c r="E801" s="38" t="n">
        <v>149</v>
      </c>
      <c r="F801" s="39" t="n">
        <v>557.38</v>
      </c>
      <c r="G801" s="40" t="n"/>
      <c r="H801" s="39" t="n">
        <v>83049.62</v>
      </c>
      <c r="I801" s="40" t="n"/>
      <c r="J801" s="40" t="n">
        <v>9.82</v>
      </c>
      <c r="K801" s="39" t="n">
        <v>84710.97</v>
      </c>
      <c r="L801" s="44" t="n"/>
    </row>
    <row r="802" ht="15" customHeight="1">
      <c r="G802" s="81" t="n">
        <v>83049.62</v>
      </c>
      <c r="J802" s="81" t="n">
        <v>84710.97</v>
      </c>
      <c r="L802" s="42" t="n">
        <v>0</v>
      </c>
    </row>
    <row r="803" ht="28.5" customHeight="1">
      <c r="A803" s="35" t="inlineStr">
        <is>
          <t>283</t>
        </is>
      </c>
      <c r="B803" s="36" t="inlineStr">
        <is>
          <t>Прайс-лист</t>
        </is>
      </c>
      <c r="C803" s="36" t="inlineStr">
        <is>
          <t>Рейка, U-профиль, L=500 мм, сталь, FS
627,05 = [750 / 1,22] +  2% Заг.скл</t>
        </is>
      </c>
      <c r="D803" s="37" t="inlineStr">
        <is>
          <t>ШТ</t>
        </is>
      </c>
      <c r="E803" s="38" t="n">
        <v>28</v>
      </c>
      <c r="F803" s="39" t="n">
        <v>614.75</v>
      </c>
      <c r="G803" s="40" t="n"/>
      <c r="H803" s="39" t="n">
        <v>17213</v>
      </c>
      <c r="I803" s="40" t="n"/>
      <c r="J803" s="40" t="n">
        <v>9.82</v>
      </c>
      <c r="K803" s="39" t="n">
        <v>17557.4</v>
      </c>
      <c r="L803" s="44" t="n"/>
    </row>
    <row r="804" ht="15" customHeight="1">
      <c r="G804" s="81" t="n">
        <v>17213</v>
      </c>
      <c r="J804" s="81" t="n">
        <v>17557.4</v>
      </c>
      <c r="L804" s="42" t="n">
        <v>0</v>
      </c>
    </row>
    <row r="805" ht="28.5" customHeight="1">
      <c r="A805" s="35" t="inlineStr">
        <is>
          <t>284</t>
        </is>
      </c>
      <c r="B805" s="36" t="inlineStr">
        <is>
          <t>Прайс-лист</t>
        </is>
      </c>
      <c r="C805" s="36" t="inlineStr">
        <is>
          <t>Рейка, U-профиль, L=300 мм, сталь, FS
468,20 = [560 / 1,22] +  2% Заг.скл</t>
        </is>
      </c>
      <c r="D805" s="37" t="inlineStr">
        <is>
          <t>ШТ</t>
        </is>
      </c>
      <c r="E805" s="38" t="n">
        <v>183</v>
      </c>
      <c r="F805" s="39" t="n">
        <v>459.02</v>
      </c>
      <c r="G805" s="40" t="n"/>
      <c r="H805" s="39" t="n">
        <v>84000.66</v>
      </c>
      <c r="I805" s="40" t="n"/>
      <c r="J805" s="40" t="n">
        <v>9.82</v>
      </c>
      <c r="K805" s="39" t="n">
        <v>85680.60000000001</v>
      </c>
      <c r="L805" s="44" t="n"/>
    </row>
    <row r="806" ht="15" customHeight="1">
      <c r="G806" s="81" t="n">
        <v>84000.66</v>
      </c>
      <c r="J806" s="81" t="n">
        <v>85680.60000000001</v>
      </c>
      <c r="L806" s="42" t="n">
        <v>0</v>
      </c>
    </row>
    <row r="807"/>
    <row r="808" ht="15" customHeight="1">
      <c r="A808" s="82" t="inlineStr">
        <is>
          <t>Итого по подразделу: Кабельные конструкции</t>
        </is>
      </c>
      <c r="G808" s="81" t="n">
        <v>2372805.73</v>
      </c>
      <c r="I808" s="43" t="n"/>
      <c r="J808" s="81" t="n">
        <v>2420262.53</v>
      </c>
      <c r="L808" s="42" t="n">
        <v>0</v>
      </c>
    </row>
    <row r="809"/>
    <row r="810"/>
    <row r="811"/>
    <row r="812" ht="16.5" customHeight="1">
      <c r="A812" s="1" t="inlineStr">
        <is>
          <t>Подраздел: Крепежные элементы</t>
        </is>
      </c>
    </row>
    <row r="813" ht="28.5" customHeight="1">
      <c r="A813" s="35" t="inlineStr">
        <is>
          <t>285</t>
        </is>
      </c>
      <c r="B813" s="36" t="inlineStr">
        <is>
          <t>Прайс-лист</t>
        </is>
      </c>
      <c r="C813" s="36" t="inlineStr">
        <is>
          <t>Гайка шестигранная М8х7, сталь, G
5,44 = [6,5 / 1,22] +  2% Заг.скл</t>
        </is>
      </c>
      <c r="D813" s="37" t="inlineStr">
        <is>
          <t>ШТ</t>
        </is>
      </c>
      <c r="E813" s="38" t="n">
        <v>9922</v>
      </c>
      <c r="F813" s="39" t="n">
        <v>5.33</v>
      </c>
      <c r="G813" s="40" t="n"/>
      <c r="H813" s="39" t="n">
        <v>52884.26</v>
      </c>
      <c r="I813" s="40" t="n"/>
      <c r="J813" s="40" t="n">
        <v>9.82</v>
      </c>
      <c r="K813" s="39" t="n">
        <v>53975.68</v>
      </c>
      <c r="L813" s="44" t="n"/>
    </row>
    <row r="814" ht="15" customHeight="1">
      <c r="G814" s="81" t="n">
        <v>52884.26</v>
      </c>
      <c r="J814" s="81" t="n">
        <v>53975.68</v>
      </c>
      <c r="L814" s="42" t="n">
        <v>0</v>
      </c>
    </row>
    <row r="815" ht="41.25" customHeight="1">
      <c r="A815" s="35" t="inlineStr">
        <is>
          <t>286</t>
        </is>
      </c>
      <c r="B815" s="36" t="inlineStr">
        <is>
          <t>Прайс-лист</t>
        </is>
      </c>
      <c r="C815" s="36" t="inlineStr">
        <is>
          <t>Комплект крепежный FRSB 6X20 G, сталь, G
36,79 = [44 / 1,22] +  2% Заг.скл</t>
        </is>
      </c>
      <c r="D815" s="37" t="inlineStr">
        <is>
          <t>ШТ</t>
        </is>
      </c>
      <c r="E815" s="38" t="n">
        <v>2600</v>
      </c>
      <c r="F815" s="39" t="n">
        <v>36.07</v>
      </c>
      <c r="G815" s="40" t="n"/>
      <c r="H815" s="39" t="n">
        <v>93782</v>
      </c>
      <c r="I815" s="40" t="n"/>
      <c r="J815" s="40" t="n">
        <v>9.82</v>
      </c>
      <c r="K815" s="39" t="n">
        <v>95654</v>
      </c>
      <c r="L815" s="44" t="n"/>
    </row>
    <row r="816" ht="15" customHeight="1">
      <c r="G816" s="81" t="n">
        <v>93782</v>
      </c>
      <c r="J816" s="81" t="n">
        <v>95654</v>
      </c>
      <c r="L816" s="42" t="n">
        <v>0</v>
      </c>
    </row>
    <row r="817" ht="41.25" customHeight="1">
      <c r="A817" s="35" t="inlineStr">
        <is>
          <t>287</t>
        </is>
      </c>
      <c r="B817" s="36" t="inlineStr">
        <is>
          <t>Прайс-лист</t>
        </is>
      </c>
      <c r="C817" s="36" t="inlineStr">
        <is>
          <t>Комплект крепежный FRSB 6X12 G, сталь, G
21,74 = [26 / 1,22] +  2% Заг.скл</t>
        </is>
      </c>
      <c r="D817" s="37" t="inlineStr">
        <is>
          <t>ШТ</t>
        </is>
      </c>
      <c r="E817" s="38" t="n">
        <v>1400</v>
      </c>
      <c r="F817" s="39" t="n">
        <v>21.31</v>
      </c>
      <c r="G817" s="40" t="n"/>
      <c r="H817" s="39" t="n">
        <v>29834</v>
      </c>
      <c r="I817" s="40" t="n"/>
      <c r="J817" s="40" t="n">
        <v>9.82</v>
      </c>
      <c r="K817" s="39" t="n">
        <v>30436</v>
      </c>
      <c r="L817" s="44" t="n"/>
    </row>
    <row r="818" ht="15" customHeight="1">
      <c r="G818" s="81" t="n">
        <v>29834</v>
      </c>
      <c r="J818" s="81" t="n">
        <v>30436</v>
      </c>
      <c r="L818" s="42" t="n">
        <v>0</v>
      </c>
    </row>
    <row r="819" ht="41.25" customHeight="1">
      <c r="A819" s="35" t="inlineStr">
        <is>
          <t>288</t>
        </is>
      </c>
      <c r="B819" s="36" t="inlineStr">
        <is>
          <t>Прайс-лист</t>
        </is>
      </c>
      <c r="C819" s="36" t="inlineStr">
        <is>
          <t>Комплект Болт+Шайба+Гайка M10x110 мм
301,82 = [361 / 1,22] +  2% Заг.скл</t>
        </is>
      </c>
      <c r="D819" s="37" t="inlineStr">
        <is>
          <t>ШТ</t>
        </is>
      </c>
      <c r="E819" s="38" t="n">
        <v>1240</v>
      </c>
      <c r="F819" s="39" t="n">
        <v>295.9</v>
      </c>
      <c r="G819" s="40" t="n"/>
      <c r="H819" s="39" t="n">
        <v>366916</v>
      </c>
      <c r="I819" s="40" t="n"/>
      <c r="J819" s="40" t="n">
        <v>9.82</v>
      </c>
      <c r="K819" s="39" t="n">
        <v>374256.8</v>
      </c>
      <c r="L819" s="44" t="n"/>
    </row>
    <row r="820" ht="15" customHeight="1">
      <c r="G820" s="81" t="n">
        <v>366916</v>
      </c>
      <c r="J820" s="81" t="n">
        <v>374256.8</v>
      </c>
      <c r="L820" s="42" t="n">
        <v>0</v>
      </c>
    </row>
    <row r="821" ht="41.25" customHeight="1">
      <c r="A821" s="35" t="inlineStr">
        <is>
          <t>289</t>
        </is>
      </c>
      <c r="B821" s="36" t="inlineStr">
        <is>
          <t>Прайс-лист</t>
        </is>
      </c>
      <c r="C821" s="36" t="inlineStr">
        <is>
          <t>Перегородка разделительная, h=60 мм, сталь, FS
382,92 = [458 / 1,22] +  2% Заг.скл</t>
        </is>
      </c>
      <c r="D821" s="37" t="inlineStr">
        <is>
          <t>м</t>
        </is>
      </c>
      <c r="E821" s="38" t="n">
        <v>1002</v>
      </c>
      <c r="F821" s="39" t="n">
        <v>375.41</v>
      </c>
      <c r="G821" s="40" t="n"/>
      <c r="H821" s="39" t="n">
        <v>376160.82</v>
      </c>
      <c r="I821" s="40" t="n"/>
      <c r="J821" s="40" t="n">
        <v>9.82</v>
      </c>
      <c r="K821" s="39" t="n">
        <v>383685.84</v>
      </c>
      <c r="L821" s="44" t="n"/>
    </row>
    <row r="822" ht="15" customHeight="1">
      <c r="G822" s="81" t="n">
        <v>376160.82</v>
      </c>
      <c r="J822" s="81" t="n">
        <v>383685.84</v>
      </c>
      <c r="L822" s="42" t="n">
        <v>0</v>
      </c>
    </row>
    <row r="823" ht="28.5" customHeight="1">
      <c r="A823" s="35" t="inlineStr">
        <is>
          <t>290</t>
        </is>
      </c>
      <c r="B823" s="36" t="inlineStr">
        <is>
          <t>Прайс-лист</t>
        </is>
      </c>
      <c r="C823" s="36" t="inlineStr">
        <is>
          <t>Подвес трапециевидный, сталь, FS
203,16 = [243 / 1,22] +  2% Заг.скл</t>
        </is>
      </c>
      <c r="D823" s="37" t="inlineStr">
        <is>
          <t>ШТ</t>
        </is>
      </c>
      <c r="E823" s="38" t="n">
        <v>1240</v>
      </c>
      <c r="F823" s="39" t="n">
        <v>199.18</v>
      </c>
      <c r="G823" s="40" t="n"/>
      <c r="H823" s="39" t="n">
        <v>246983.2</v>
      </c>
      <c r="I823" s="40" t="n"/>
      <c r="J823" s="40" t="n">
        <v>9.82</v>
      </c>
      <c r="K823" s="39" t="n">
        <v>251918.4</v>
      </c>
      <c r="L823" s="44" t="n"/>
    </row>
    <row r="824" ht="15" customHeight="1">
      <c r="G824" s="81" t="n">
        <v>246983.2</v>
      </c>
      <c r="J824" s="81" t="n">
        <v>251918.4</v>
      </c>
      <c r="L824" s="42" t="n">
        <v>0</v>
      </c>
    </row>
    <row r="825" ht="41.25" customHeight="1">
      <c r="A825" s="35" t="inlineStr">
        <is>
          <t>291</t>
        </is>
      </c>
      <c r="B825" s="36" t="inlineStr">
        <is>
          <t>Прайс-лист</t>
        </is>
      </c>
      <c r="C825" s="36" t="inlineStr">
        <is>
          <t>Переходник/концевик B=200 мм, h=85 мм, FT
642,94 = [769 / 1,22] +  2% Заг.скл</t>
        </is>
      </c>
      <c r="D825" s="37" t="inlineStr">
        <is>
          <t>ШТ</t>
        </is>
      </c>
      <c r="E825" s="38" t="n">
        <v>6</v>
      </c>
      <c r="F825" s="39" t="n">
        <v>630.33</v>
      </c>
      <c r="G825" s="40" t="n"/>
      <c r="H825" s="39" t="n">
        <v>3781.98</v>
      </c>
      <c r="I825" s="40" t="n"/>
      <c r="J825" s="40" t="n">
        <v>9.82</v>
      </c>
      <c r="K825" s="39" t="n">
        <v>3857.64</v>
      </c>
      <c r="L825" s="44" t="n"/>
    </row>
    <row r="826" ht="15" customHeight="1">
      <c r="G826" s="81" t="n">
        <v>3781.98</v>
      </c>
      <c r="J826" s="81" t="n">
        <v>3857.64</v>
      </c>
      <c r="L826" s="42" t="n">
        <v>0</v>
      </c>
    </row>
    <row r="827" ht="41.25" customHeight="1">
      <c r="A827" s="35" t="inlineStr">
        <is>
          <t>292</t>
        </is>
      </c>
      <c r="B827" s="36" t="inlineStr">
        <is>
          <t>Прайс-лист</t>
        </is>
      </c>
      <c r="C827" s="36" t="inlineStr">
        <is>
          <t>Переходник/концевик B=300 мм, h=85 мм, FT
771,69 = [923 / 1,22] +  2% Заг.скл</t>
        </is>
      </c>
      <c r="D827" s="37" t="inlineStr">
        <is>
          <t>ШТ</t>
        </is>
      </c>
      <c r="E827" s="38" t="n">
        <v>3</v>
      </c>
      <c r="F827" s="39" t="n">
        <v>756.5599999999999</v>
      </c>
      <c r="G827" s="40" t="n"/>
      <c r="H827" s="39" t="n">
        <v>2269.68</v>
      </c>
      <c r="I827" s="40" t="n"/>
      <c r="J827" s="40" t="n">
        <v>9.82</v>
      </c>
      <c r="K827" s="39" t="n">
        <v>2315.07</v>
      </c>
      <c r="L827" s="44" t="n"/>
    </row>
    <row r="828" ht="15" customHeight="1">
      <c r="G828" s="81" t="n">
        <v>2269.68</v>
      </c>
      <c r="J828" s="81" t="n">
        <v>2315.07</v>
      </c>
      <c r="L828" s="42" t="n">
        <v>0</v>
      </c>
    </row>
    <row r="829" ht="41.25" customHeight="1">
      <c r="A829" s="35" t="inlineStr">
        <is>
          <t>293</t>
        </is>
      </c>
      <c r="B829" s="36" t="inlineStr">
        <is>
          <t>Прайс-лист</t>
        </is>
      </c>
      <c r="C829" s="36" t="inlineStr">
        <is>
          <t>Соединитель продольный RLVL 85 FS для лотка MKS,SKS 85 мм
902,96 = [1 080 / 1,22] +  2% Заг.скл</t>
        </is>
      </c>
      <c r="D829" s="37" t="inlineStr">
        <is>
          <t>ШТ</t>
        </is>
      </c>
      <c r="E829" s="38" t="n">
        <v>760</v>
      </c>
      <c r="F829" s="39" t="n">
        <v>885.25</v>
      </c>
      <c r="G829" s="40" t="n"/>
      <c r="H829" s="39" t="n">
        <v>672790</v>
      </c>
      <c r="I829" s="40" t="n"/>
      <c r="J829" s="40" t="n">
        <v>9.82</v>
      </c>
      <c r="K829" s="39" t="n">
        <v>686249.6</v>
      </c>
      <c r="L829" s="44" t="n"/>
    </row>
    <row r="830" ht="15" customHeight="1">
      <c r="G830" s="81" t="n">
        <v>672790</v>
      </c>
      <c r="J830" s="81" t="n">
        <v>686249.6</v>
      </c>
      <c r="L830" s="42" t="n">
        <v>0</v>
      </c>
    </row>
    <row r="831" ht="41.25" customHeight="1">
      <c r="A831" s="35" t="inlineStr">
        <is>
          <t>294</t>
        </is>
      </c>
      <c r="B831" s="36" t="inlineStr">
        <is>
          <t>Прайс-лист</t>
        </is>
      </c>
      <c r="C831" s="36" t="inlineStr">
        <is>
          <t>Соединитель, продольный/угловой, L=200, сталь, FS
292,63 = [350 / 1,22] +  2% Заг.скл</t>
        </is>
      </c>
      <c r="D831" s="37" t="inlineStr">
        <is>
          <t>ШТ</t>
        </is>
      </c>
      <c r="E831" s="38" t="n">
        <v>40</v>
      </c>
      <c r="F831" s="39" t="n">
        <v>286.89</v>
      </c>
      <c r="G831" s="40" t="n"/>
      <c r="H831" s="39" t="n">
        <v>11475.6</v>
      </c>
      <c r="I831" s="40" t="n"/>
      <c r="J831" s="40" t="n">
        <v>9.82</v>
      </c>
      <c r="K831" s="39" t="n">
        <v>11705.2</v>
      </c>
      <c r="L831" s="44" t="n"/>
    </row>
    <row r="832" ht="15" customHeight="1">
      <c r="G832" s="81" t="n">
        <v>11475.6</v>
      </c>
      <c r="J832" s="81" t="n">
        <v>11705.2</v>
      </c>
      <c r="L832" s="42" t="n">
        <v>0</v>
      </c>
    </row>
    <row r="833" ht="41.25" customHeight="1">
      <c r="A833" s="35" t="inlineStr">
        <is>
          <t>295</t>
        </is>
      </c>
      <c r="B833" s="36" t="inlineStr">
        <is>
          <t>Прайс-лист</t>
        </is>
      </c>
      <c r="C833" s="36" t="inlineStr">
        <is>
          <t>Соединитель, продольный/угловой, L=200, сталь, FT
198,98 = [238 / 1,22] +  2% Заг.скл</t>
        </is>
      </c>
      <c r="D833" s="37" t="inlineStr">
        <is>
          <t>ШТ</t>
        </is>
      </c>
      <c r="E833" s="38" t="n">
        <v>420</v>
      </c>
      <c r="F833" s="39" t="n">
        <v>195.08</v>
      </c>
      <c r="G833" s="40" t="n"/>
      <c r="H833" s="39" t="n">
        <v>81933.60000000001</v>
      </c>
      <c r="I833" s="40" t="n"/>
      <c r="J833" s="40" t="n">
        <v>9.82</v>
      </c>
      <c r="K833" s="39" t="n">
        <v>83571.60000000001</v>
      </c>
      <c r="L833" s="44" t="n"/>
    </row>
    <row r="834" ht="15" customHeight="1">
      <c r="G834" s="81" t="n">
        <v>81933.60000000001</v>
      </c>
      <c r="J834" s="81" t="n">
        <v>83571.60000000001</v>
      </c>
      <c r="L834" s="42" t="n">
        <v>0</v>
      </c>
    </row>
    <row r="835" ht="41.25" customHeight="1">
      <c r="A835" s="35" t="inlineStr">
        <is>
          <t>296</t>
        </is>
      </c>
      <c r="B835" s="36" t="inlineStr">
        <is>
          <t>Прайс-лист</t>
        </is>
      </c>
      <c r="C835" s="36" t="inlineStr">
        <is>
          <t>Соединитель, шарнирный, L=254, сталь, FS
2 926,23 = [3 500 / 1,22] +  2% Заг.скл</t>
        </is>
      </c>
      <c r="D835" s="37" t="inlineStr">
        <is>
          <t>ШТ</t>
        </is>
      </c>
      <c r="E835" s="38" t="n">
        <v>40</v>
      </c>
      <c r="F835" s="39" t="n">
        <v>2868.85</v>
      </c>
      <c r="G835" s="40" t="n"/>
      <c r="H835" s="39" t="n">
        <v>114754</v>
      </c>
      <c r="I835" s="40" t="n"/>
      <c r="J835" s="40" t="n">
        <v>9.82</v>
      </c>
      <c r="K835" s="39" t="n">
        <v>117049.2</v>
      </c>
      <c r="L835" s="44" t="n"/>
    </row>
    <row r="836" ht="15" customHeight="1">
      <c r="G836" s="81" t="n">
        <v>114754</v>
      </c>
      <c r="J836" s="81" t="n">
        <v>117049.2</v>
      </c>
      <c r="L836" s="42" t="n">
        <v>0</v>
      </c>
    </row>
    <row r="837" ht="41.25" customHeight="1">
      <c r="A837" s="35" t="inlineStr">
        <is>
          <t>297</t>
        </is>
      </c>
      <c r="B837" s="36" t="inlineStr">
        <is>
          <t>Прайс-лист</t>
        </is>
      </c>
      <c r="C837" s="36" t="inlineStr">
        <is>
          <t>Соединитель, шарнирный, L=272, сталь, FS
480,74 = [575 / 1,22] +  2% Заг.скл</t>
        </is>
      </c>
      <c r="D837" s="37" t="inlineStr">
        <is>
          <t>ШТ</t>
        </is>
      </c>
      <c r="E837" s="38" t="n">
        <v>90</v>
      </c>
      <c r="F837" s="39" t="n">
        <v>471.31</v>
      </c>
      <c r="G837" s="40" t="n"/>
      <c r="H837" s="39" t="n">
        <v>42417.9</v>
      </c>
      <c r="I837" s="40" t="n"/>
      <c r="J837" s="40" t="n">
        <v>9.82</v>
      </c>
      <c r="K837" s="39" t="n">
        <v>43266.6</v>
      </c>
      <c r="L837" s="44" t="n"/>
    </row>
    <row r="838" ht="15" customHeight="1">
      <c r="G838" s="81" t="n">
        <v>42417.9</v>
      </c>
      <c r="J838" s="81" t="n">
        <v>43266.6</v>
      </c>
      <c r="L838" s="42" t="n">
        <v>0</v>
      </c>
    </row>
    <row r="839" ht="41.25" customHeight="1">
      <c r="A839" s="35" t="inlineStr">
        <is>
          <t>298</t>
        </is>
      </c>
      <c r="B839" s="36" t="inlineStr">
        <is>
          <t>Прайс-лист</t>
        </is>
      </c>
      <c r="C839" s="36" t="inlineStr">
        <is>
          <t>Соединитель, шарнирный, L=272, сталь, FT
1 141,23 = [1 365 / 1,22] +  2% Заг.скл</t>
        </is>
      </c>
      <c r="D839" s="37" t="inlineStr">
        <is>
          <t>ШТ</t>
        </is>
      </c>
      <c r="E839" s="38" t="n">
        <v>50</v>
      </c>
      <c r="F839" s="39" t="n">
        <v>1118.85</v>
      </c>
      <c r="G839" s="40" t="n"/>
      <c r="H839" s="39" t="n">
        <v>55942.5</v>
      </c>
      <c r="I839" s="40" t="n"/>
      <c r="J839" s="40" t="n">
        <v>9.82</v>
      </c>
      <c r="K839" s="39" t="n">
        <v>57061.5</v>
      </c>
      <c r="L839" s="44" t="n"/>
    </row>
    <row r="840" ht="15" customHeight="1">
      <c r="G840" s="81" t="n">
        <v>55942.5</v>
      </c>
      <c r="J840" s="81" t="n">
        <v>57061.5</v>
      </c>
      <c r="L840" s="42" t="n">
        <v>0</v>
      </c>
    </row>
    <row r="841" ht="41.25" customHeight="1">
      <c r="A841" s="35" t="inlineStr">
        <is>
          <t>299</t>
        </is>
      </c>
      <c r="B841" s="36" t="inlineStr">
        <is>
          <t>Прайс-лист</t>
        </is>
      </c>
      <c r="C841" s="36" t="inlineStr">
        <is>
          <t>Соединитель продольный RLVK 60 FS для лотка MKS,SKS 60 мм
204,84 = [245 / 1,22] +  2% Заг.скл</t>
        </is>
      </c>
      <c r="D841" s="37" t="inlineStr">
        <is>
          <t>ШТ</t>
        </is>
      </c>
      <c r="E841" s="38" t="n">
        <v>680</v>
      </c>
      <c r="F841" s="39" t="n">
        <v>200.82</v>
      </c>
      <c r="G841" s="40" t="n"/>
      <c r="H841" s="39" t="n">
        <v>136557.6</v>
      </c>
      <c r="I841" s="40" t="n"/>
      <c r="J841" s="40" t="n">
        <v>9.82</v>
      </c>
      <c r="K841" s="39" t="n">
        <v>139291.2</v>
      </c>
      <c r="L841" s="44" t="n"/>
    </row>
    <row r="842" ht="15" customHeight="1">
      <c r="G842" s="81" t="n">
        <v>136557.6</v>
      </c>
      <c r="J842" s="81" t="n">
        <v>139291.2</v>
      </c>
      <c r="L842" s="42" t="n">
        <v>0</v>
      </c>
    </row>
    <row r="843" ht="41.25" customHeight="1">
      <c r="A843" s="35" t="inlineStr">
        <is>
          <t>300</t>
        </is>
      </c>
      <c r="B843" s="36" t="inlineStr">
        <is>
          <t>Прайс-лист</t>
        </is>
      </c>
      <c r="C843" s="36" t="inlineStr">
        <is>
          <t>Кронштейн напольный/настенный, основание 300 мм, сталь, FT
664,67 = [795 / 1,22] +  2% Заг.скл</t>
        </is>
      </c>
      <c r="D843" s="37" t="inlineStr">
        <is>
          <t>ШТ</t>
        </is>
      </c>
      <c r="E843" s="38" t="n">
        <v>120</v>
      </c>
      <c r="F843" s="39" t="n">
        <v>651.64</v>
      </c>
      <c r="G843" s="40" t="n"/>
      <c r="H843" s="39" t="n">
        <v>78196.8</v>
      </c>
      <c r="I843" s="40" t="n"/>
      <c r="J843" s="40" t="n">
        <v>9.82</v>
      </c>
      <c r="K843" s="39" t="n">
        <v>79760.39999999999</v>
      </c>
      <c r="L843" s="44" t="n"/>
    </row>
    <row r="844" ht="15" customHeight="1">
      <c r="G844" s="81" t="n">
        <v>78196.8</v>
      </c>
      <c r="J844" s="81" t="n">
        <v>79760.39999999999</v>
      </c>
      <c r="L844" s="42" t="n">
        <v>0</v>
      </c>
    </row>
    <row r="845" ht="28.5" customHeight="1">
      <c r="A845" s="35" t="inlineStr">
        <is>
          <t>301</t>
        </is>
      </c>
      <c r="B845" s="36" t="inlineStr">
        <is>
          <t>Прайс-лист</t>
        </is>
      </c>
      <c r="C845" s="36" t="inlineStr">
        <is>
          <t>Струбцина М8, чугун, G
35,12 = [42 / 1,22] +  2% Заг.скл</t>
        </is>
      </c>
      <c r="D845" s="37" t="inlineStr">
        <is>
          <t>ШТ</t>
        </is>
      </c>
      <c r="E845" s="38" t="n">
        <v>1250</v>
      </c>
      <c r="F845" s="39" t="n">
        <v>34.43</v>
      </c>
      <c r="G845" s="40" t="n"/>
      <c r="H845" s="39" t="n">
        <v>43037.5</v>
      </c>
      <c r="I845" s="40" t="n"/>
      <c r="J845" s="40" t="n">
        <v>9.82</v>
      </c>
      <c r="K845" s="39" t="n">
        <v>43900</v>
      </c>
      <c r="L845" s="44" t="n"/>
    </row>
    <row r="846" ht="15" customHeight="1">
      <c r="G846" s="81" t="n">
        <v>43037.5</v>
      </c>
      <c r="J846" s="81" t="n">
        <v>43900</v>
      </c>
      <c r="L846" s="42" t="n">
        <v>0</v>
      </c>
    </row>
    <row r="847" ht="41.25" customHeight="1">
      <c r="A847" s="35" t="inlineStr">
        <is>
          <t>302</t>
        </is>
      </c>
      <c r="B847" s="36" t="inlineStr">
        <is>
          <t>Прайс-лист</t>
        </is>
      </c>
      <c r="C847" s="36" t="inlineStr">
        <is>
          <t>Шайба с узкими полями M8, D=16 мм, сталь, G
5,44 = [6,5 / 1,22] +  2% Заг.скл</t>
        </is>
      </c>
      <c r="D847" s="37" t="inlineStr">
        <is>
          <t>ШТ</t>
        </is>
      </c>
      <c r="E847" s="38" t="n">
        <v>9922</v>
      </c>
      <c r="F847" s="39" t="n">
        <v>5.33</v>
      </c>
      <c r="G847" s="40" t="n"/>
      <c r="H847" s="39" t="n">
        <v>52884.26</v>
      </c>
      <c r="I847" s="40" t="n"/>
      <c r="J847" s="40" t="n">
        <v>9.82</v>
      </c>
      <c r="K847" s="39" t="n">
        <v>53975.68</v>
      </c>
      <c r="L847" s="44" t="n"/>
    </row>
    <row r="848" ht="15" customHeight="1">
      <c r="G848" s="81" t="n">
        <v>52884.26</v>
      </c>
      <c r="J848" s="81" t="n">
        <v>53975.68</v>
      </c>
      <c r="L848" s="42" t="n">
        <v>0</v>
      </c>
    </row>
    <row r="849" ht="41.25" customHeight="1">
      <c r="A849" s="35" t="inlineStr">
        <is>
          <t>303</t>
        </is>
      </c>
      <c r="B849" s="36" t="inlineStr">
        <is>
          <t>Прайс-лист</t>
        </is>
      </c>
      <c r="C849" s="36" t="inlineStr">
        <is>
          <t>Шайба с широкими полями М6, D=22 мм, сталь, F
12,55 = [15 / 1,22] +  2% Заг.скл</t>
        </is>
      </c>
      <c r="D849" s="37" t="inlineStr">
        <is>
          <t>ШТ</t>
        </is>
      </c>
      <c r="E849" s="38" t="n">
        <v>2600</v>
      </c>
      <c r="F849" s="39" t="n">
        <v>12.3</v>
      </c>
      <c r="G849" s="40" t="n"/>
      <c r="H849" s="39" t="n">
        <v>31980</v>
      </c>
      <c r="I849" s="40" t="n"/>
      <c r="J849" s="40" t="n">
        <v>9.82</v>
      </c>
      <c r="K849" s="39" t="n">
        <v>32630</v>
      </c>
      <c r="L849" s="44" t="n"/>
    </row>
    <row r="850" ht="15" customHeight="1">
      <c r="G850" s="81" t="n">
        <v>31980</v>
      </c>
      <c r="J850" s="81" t="n">
        <v>32630</v>
      </c>
      <c r="L850" s="42" t="n">
        <v>0</v>
      </c>
    </row>
    <row r="851"/>
    <row r="852" ht="15" customHeight="1">
      <c r="A852" s="82" t="inlineStr">
        <is>
          <t>Итого по подразделу: Крепежные элементы</t>
        </is>
      </c>
      <c r="G852" s="81" t="n">
        <v>2494581.7</v>
      </c>
      <c r="I852" s="43" t="n"/>
      <c r="J852" s="81" t="n">
        <v>2544560.41</v>
      </c>
      <c r="L852" s="42" t="n">
        <v>0</v>
      </c>
    </row>
    <row r="853"/>
    <row r="854"/>
    <row r="855"/>
    <row r="856" ht="16.5" customHeight="1">
      <c r="A856" s="1" t="inlineStr">
        <is>
          <t>Подраздел: Кабельные лотки для прокладки на кровле из горячеоцинко-ванная стали</t>
        </is>
      </c>
    </row>
    <row r="857" ht="41.25" customHeight="1">
      <c r="A857" s="35" t="inlineStr">
        <is>
          <t>304</t>
        </is>
      </c>
      <c r="B857" s="36" t="inlineStr">
        <is>
          <t>Прайс-лист</t>
        </is>
      </c>
      <c r="C857" s="36" t="inlineStr">
        <is>
          <t>Лоток неперф. 80х100х1,0 L3000 мм "Быстрый монтаж ПЛЮС
434,75 = [520 / 1,22] +  2% Заг.скл</t>
        </is>
      </c>
      <c r="D857" s="37" t="inlineStr">
        <is>
          <t>м</t>
        </is>
      </c>
      <c r="E857" s="38" t="n">
        <v>42</v>
      </c>
      <c r="F857" s="39" t="n">
        <v>426.23</v>
      </c>
      <c r="G857" s="40" t="n"/>
      <c r="H857" s="39" t="n">
        <v>17901.66</v>
      </c>
      <c r="I857" s="40" t="n"/>
      <c r="J857" s="40" t="n">
        <v>9.82</v>
      </c>
      <c r="K857" s="39" t="n">
        <v>18259.5</v>
      </c>
      <c r="L857" s="44" t="n"/>
    </row>
    <row r="858" ht="15" customHeight="1">
      <c r="G858" s="81" t="n">
        <v>17901.66</v>
      </c>
      <c r="J858" s="81" t="n">
        <v>18259.5</v>
      </c>
      <c r="L858" s="42" t="n">
        <v>0</v>
      </c>
    </row>
    <row r="859" ht="41.25" customHeight="1">
      <c r="A859" s="35" t="inlineStr">
        <is>
          <t>305</t>
        </is>
      </c>
      <c r="B859" s="36" t="inlineStr">
        <is>
          <t>Прайс-лист</t>
        </is>
      </c>
      <c r="C859" s="36" t="inlineStr">
        <is>
          <t>Лоток неперф. 80х200х1,0 L3000 мм "Быстрый монтаж ПЛЮС
443,12 = [530 / 1,22] +  2% Заг.скл</t>
        </is>
      </c>
      <c r="D859" s="37" t="inlineStr">
        <is>
          <t>м</t>
        </is>
      </c>
      <c r="E859" s="38" t="n">
        <v>120</v>
      </c>
      <c r="F859" s="39" t="n">
        <v>434.43</v>
      </c>
      <c r="G859" s="40" t="n"/>
      <c r="H859" s="39" t="n">
        <v>52131.6</v>
      </c>
      <c r="I859" s="40" t="n"/>
      <c r="J859" s="40" t="n">
        <v>9.82</v>
      </c>
      <c r="K859" s="39" t="n">
        <v>53174.4</v>
      </c>
      <c r="L859" s="44" t="n"/>
    </row>
    <row r="860" ht="15" customHeight="1">
      <c r="G860" s="81" t="n">
        <v>52131.6</v>
      </c>
      <c r="J860" s="81" t="n">
        <v>53174.4</v>
      </c>
      <c r="L860" s="42" t="n">
        <v>0</v>
      </c>
    </row>
    <row r="861" ht="41.25" customHeight="1">
      <c r="A861" s="35" t="inlineStr">
        <is>
          <t>306</t>
        </is>
      </c>
      <c r="B861" s="36" t="inlineStr">
        <is>
          <t>Прайс-лист</t>
        </is>
      </c>
      <c r="C861" s="36" t="inlineStr">
        <is>
          <t>Крышка лотка двускатная 100х1,0 L3000 мм
1 379,51 = [1 650 / 1,22] +  2% Заг.скл</t>
        </is>
      </c>
      <c r="D861" s="37" t="inlineStr">
        <is>
          <t>м</t>
        </is>
      </c>
      <c r="E861" s="38" t="n">
        <v>42</v>
      </c>
      <c r="F861" s="39" t="n">
        <v>1352.46</v>
      </c>
      <c r="G861" s="40" t="n"/>
      <c r="H861" s="39" t="n">
        <v>56803.32</v>
      </c>
      <c r="I861" s="40" t="n"/>
      <c r="J861" s="40" t="n">
        <v>9.82</v>
      </c>
      <c r="K861" s="39" t="n">
        <v>57939.42</v>
      </c>
      <c r="L861" s="44" t="n"/>
    </row>
    <row r="862" ht="15" customHeight="1">
      <c r="G862" s="81" t="n">
        <v>56803.32</v>
      </c>
      <c r="J862" s="81" t="n">
        <v>57939.42</v>
      </c>
      <c r="L862" s="42" t="n">
        <v>0</v>
      </c>
    </row>
    <row r="863" ht="41.25" customHeight="1">
      <c r="A863" s="35" t="inlineStr">
        <is>
          <t>307</t>
        </is>
      </c>
      <c r="B863" s="36" t="inlineStr">
        <is>
          <t>Прайс-лист</t>
        </is>
      </c>
      <c r="C863" s="36" t="inlineStr">
        <is>
          <t>Крышка лотка двускатная 200х1,0 L3000 мм
593,61 = [710 / 1,22] +  2% Заг.скл</t>
        </is>
      </c>
      <c r="D863" s="37" t="inlineStr">
        <is>
          <t>м</t>
        </is>
      </c>
      <c r="E863" s="38" t="n">
        <v>120</v>
      </c>
      <c r="F863" s="39" t="n">
        <v>581.97</v>
      </c>
      <c r="G863" s="40" t="n"/>
      <c r="H863" s="39" t="n">
        <v>69836.39999999999</v>
      </c>
      <c r="I863" s="40" t="n"/>
      <c r="J863" s="40" t="n">
        <v>9.82</v>
      </c>
      <c r="K863" s="39" t="n">
        <v>71233.2</v>
      </c>
      <c r="L863" s="44" t="n"/>
    </row>
    <row r="864" ht="15" customHeight="1">
      <c r="G864" s="81" t="n">
        <v>69836.39999999999</v>
      </c>
      <c r="J864" s="81" t="n">
        <v>71233.2</v>
      </c>
      <c r="L864" s="42" t="n">
        <v>0</v>
      </c>
    </row>
    <row r="865" ht="28.5" customHeight="1">
      <c r="A865" s="35" t="inlineStr">
        <is>
          <t>308</t>
        </is>
      </c>
      <c r="B865" s="36" t="inlineStr">
        <is>
          <t>Прайс-лист</t>
        </is>
      </c>
      <c r="C865" s="36" t="inlineStr">
        <is>
          <t>Заглушка двускатной крышки 100 мм
468,20 = [560 / 1,22] +  2% Заг.скл</t>
        </is>
      </c>
      <c r="D865" s="37" t="inlineStr">
        <is>
          <t>ШТ</t>
        </is>
      </c>
      <c r="E865" s="38" t="n">
        <v>4</v>
      </c>
      <c r="F865" s="39" t="n">
        <v>459.02</v>
      </c>
      <c r="G865" s="40" t="n"/>
      <c r="H865" s="39" t="n">
        <v>1836.08</v>
      </c>
      <c r="I865" s="40" t="n"/>
      <c r="J865" s="40" t="n">
        <v>9.82</v>
      </c>
      <c r="K865" s="39" t="n">
        <v>1872.8</v>
      </c>
      <c r="L865" s="44" t="n"/>
    </row>
    <row r="866" ht="15" customHeight="1">
      <c r="G866" s="81" t="n">
        <v>1836.08</v>
      </c>
      <c r="J866" s="81" t="n">
        <v>1872.8</v>
      </c>
      <c r="L866" s="42" t="n">
        <v>0</v>
      </c>
    </row>
    <row r="867" ht="28.5" customHeight="1">
      <c r="A867" s="35" t="inlineStr">
        <is>
          <t>309</t>
        </is>
      </c>
      <c r="B867" s="36" t="inlineStr">
        <is>
          <t>Прайс-лист</t>
        </is>
      </c>
      <c r="C867" s="36" t="inlineStr">
        <is>
          <t>Заглушка двускатной крышки 200 мм
961,47 = [1 150 / 1,22] +  2% Заг.скл</t>
        </is>
      </c>
      <c r="D867" s="37" t="inlineStr">
        <is>
          <t>ШТ</t>
        </is>
      </c>
      <c r="E867" s="38" t="n">
        <v>2</v>
      </c>
      <c r="F867" s="39" t="n">
        <v>942.62</v>
      </c>
      <c r="G867" s="40" t="n"/>
      <c r="H867" s="39" t="n">
        <v>1885.24</v>
      </c>
      <c r="I867" s="40" t="n"/>
      <c r="J867" s="40" t="n">
        <v>9.82</v>
      </c>
      <c r="K867" s="39" t="n">
        <v>1922.94</v>
      </c>
      <c r="L867" s="44" t="n"/>
    </row>
    <row r="868" ht="15" customHeight="1">
      <c r="G868" s="81" t="n">
        <v>1885.24</v>
      </c>
      <c r="J868" s="81" t="n">
        <v>1922.94</v>
      </c>
      <c r="L868" s="42" t="n">
        <v>0</v>
      </c>
    </row>
    <row r="869" ht="41.25" customHeight="1">
      <c r="A869" s="35" t="inlineStr">
        <is>
          <t>310</t>
        </is>
      </c>
      <c r="B869" s="36" t="inlineStr">
        <is>
          <t>Прайс-лист</t>
        </is>
      </c>
      <c r="C869" s="36" t="inlineStr">
        <is>
          <t>Держатель двускатной  крышки для лотка 100-80
332,75 = [398 / 1,22] +  2% Заг.скл</t>
        </is>
      </c>
      <c r="D869" s="37" t="inlineStr">
        <is>
          <t>ШТ</t>
        </is>
      </c>
      <c r="E869" s="38" t="n">
        <v>42</v>
      </c>
      <c r="F869" s="39" t="n">
        <v>326.23</v>
      </c>
      <c r="G869" s="40" t="n"/>
      <c r="H869" s="39" t="n">
        <v>13701.66</v>
      </c>
      <c r="I869" s="40" t="n"/>
      <c r="J869" s="40" t="n">
        <v>9.82</v>
      </c>
      <c r="K869" s="39" t="n">
        <v>13975.5</v>
      </c>
      <c r="L869" s="44" t="n"/>
    </row>
    <row r="870" ht="15" customHeight="1">
      <c r="G870" s="81" t="n">
        <v>13701.66</v>
      </c>
      <c r="J870" s="81" t="n">
        <v>13975.5</v>
      </c>
      <c r="L870" s="42" t="n">
        <v>0</v>
      </c>
    </row>
    <row r="871" ht="41.25" customHeight="1">
      <c r="A871" s="35" t="inlineStr">
        <is>
          <t>311</t>
        </is>
      </c>
      <c r="B871" s="36" t="inlineStr">
        <is>
          <t>Прайс-лист</t>
        </is>
      </c>
      <c r="C871" s="36" t="inlineStr"/>
      <c r="D871" s="37" t="inlineStr">
        <is>
          <t>ШТ</t>
        </is>
      </c>
      <c r="E871" s="38" t="n">
        <v>120</v>
      </c>
      <c r="F871" s="39" t="n">
        <v>405.74</v>
      </c>
      <c r="G871" s="40" t="n"/>
      <c r="H871" s="39" t="n">
        <v>48688.8</v>
      </c>
      <c r="I871" s="40" t="n"/>
      <c r="J871" s="40" t="n">
        <v>9.82</v>
      </c>
      <c r="K871" s="39" t="n">
        <v>49662</v>
      </c>
      <c r="L871" s="44" t="n"/>
    </row>
    <row r="872" ht="15" customHeight="1">
      <c r="G872" s="81" t="n">
        <v>48688.8</v>
      </c>
      <c r="J872" s="81" t="n">
        <v>49662</v>
      </c>
      <c r="L872" s="42" t="n">
        <v>0</v>
      </c>
    </row>
    <row r="873" ht="55.5" customHeight="1">
      <c r="A873" s="35" t="inlineStr">
        <is>
          <t>312</t>
        </is>
      </c>
      <c r="B873" s="36" t="inlineStr">
        <is>
          <t>Прайс-лист</t>
        </is>
      </c>
      <c r="C873" s="36" t="inlineStr">
        <is>
          <t>Комплект крепления с бетонным основанием 16 кг для листовых лотков MKSM и SKSM
2 261,55 = [2 705 / 1,22] +  2% Заг.скл</t>
        </is>
      </c>
      <c r="D873" s="37" t="inlineStr">
        <is>
          <t>ШТ</t>
        </is>
      </c>
      <c r="E873" s="38" t="n">
        <v>108</v>
      </c>
      <c r="F873" s="39" t="n">
        <v>2217.21</v>
      </c>
      <c r="G873" s="40" t="n"/>
      <c r="H873" s="39" t="n">
        <v>239458.68</v>
      </c>
      <c r="I873" s="40" t="n"/>
      <c r="J873" s="40" t="n">
        <v>9.82</v>
      </c>
      <c r="K873" s="39" t="n">
        <v>244247.4</v>
      </c>
      <c r="L873" s="44" t="n"/>
    </row>
    <row r="874" ht="15" customHeight="1">
      <c r="G874" s="81" t="n">
        <v>239458.68</v>
      </c>
      <c r="J874" s="81" t="n">
        <v>244247.4</v>
      </c>
      <c r="L874" s="42" t="n">
        <v>0</v>
      </c>
    </row>
    <row r="875"/>
    <row r="876" ht="30" customHeight="1">
      <c r="A876" s="82" t="inlineStr">
        <is>
          <t>Итого по подразделу: Кабельные лотки для прокладки на кровле из горячеоцинко-ванная стали</t>
        </is>
      </c>
      <c r="G876" s="81" t="n">
        <v>502243.44</v>
      </c>
      <c r="I876" s="43" t="n"/>
      <c r="J876" s="81" t="n">
        <v>512287.16</v>
      </c>
      <c r="L876" s="42" t="n">
        <v>0</v>
      </c>
    </row>
    <row r="877"/>
    <row r="878"/>
    <row r="879"/>
    <row r="880" ht="16.5" customHeight="1">
      <c r="A880" s="1" t="inlineStr">
        <is>
          <t>Подраздел: Кабельные конструкции для сети освещения</t>
        </is>
      </c>
    </row>
    <row r="881" ht="41.25" customHeight="1">
      <c r="A881" s="35" t="inlineStr">
        <is>
          <t>313</t>
        </is>
      </c>
      <c r="B881" s="36" t="inlineStr">
        <is>
          <t>Прайс-лист</t>
        </is>
      </c>
      <c r="C881" s="36" t="inlineStr">
        <is>
          <t>Кабельный листовой лоток перфорированный 60x200x3000 мм
2 633,61 = [3 150 / 1,22] +  2% Заг.скл</t>
        </is>
      </c>
      <c r="D881" s="37" t="inlineStr">
        <is>
          <t>м</t>
        </is>
      </c>
      <c r="E881" s="38" t="n">
        <v>102</v>
      </c>
      <c r="F881" s="39" t="n">
        <v>2581.97</v>
      </c>
      <c r="G881" s="40" t="n"/>
      <c r="H881" s="39" t="n">
        <v>263360.94</v>
      </c>
      <c r="I881" s="40" t="n"/>
      <c r="J881" s="40" t="n">
        <v>9.82</v>
      </c>
      <c r="K881" s="39" t="n">
        <v>268628.22</v>
      </c>
      <c r="L881" s="44" t="n"/>
    </row>
    <row r="882" ht="15" customHeight="1">
      <c r="G882" s="81" t="n">
        <v>263360.94</v>
      </c>
      <c r="J882" s="81" t="n">
        <v>268628.22</v>
      </c>
      <c r="L882" s="42" t="n">
        <v>0</v>
      </c>
    </row>
    <row r="883" ht="41.25" customHeight="1">
      <c r="A883" s="35" t="inlineStr">
        <is>
          <t>314</t>
        </is>
      </c>
      <c r="B883" s="36" t="inlineStr">
        <is>
          <t>Прайс-лист</t>
        </is>
      </c>
      <c r="C883" s="36" t="inlineStr">
        <is>
          <t>Крышка кабельного листового лотка  200x3000 мм
1 404,59 = [1 680 / 1,22] +  2% Заг.скл</t>
        </is>
      </c>
      <c r="D883" s="37" t="inlineStr">
        <is>
          <t>м</t>
        </is>
      </c>
      <c r="E883" s="38" t="n">
        <v>102</v>
      </c>
      <c r="F883" s="39" t="n">
        <v>1377.05</v>
      </c>
      <c r="G883" s="40" t="n"/>
      <c r="H883" s="39" t="n">
        <v>140459.1</v>
      </c>
      <c r="I883" s="40" t="n"/>
      <c r="J883" s="40" t="n">
        <v>9.82</v>
      </c>
      <c r="K883" s="39" t="n">
        <v>143268.18</v>
      </c>
      <c r="L883" s="44" t="n"/>
    </row>
    <row r="884" ht="15" customHeight="1">
      <c r="G884" s="81" t="n">
        <v>140459.1</v>
      </c>
      <c r="J884" s="81" t="n">
        <v>143268.18</v>
      </c>
      <c r="L884" s="42" t="n">
        <v>0</v>
      </c>
    </row>
    <row r="885" ht="41.25" customHeight="1">
      <c r="A885" s="35" t="inlineStr">
        <is>
          <t>315</t>
        </is>
      </c>
      <c r="B885" s="36" t="inlineStr">
        <is>
          <t>Прайс-лист</t>
        </is>
      </c>
      <c r="C885" s="36" t="inlineStr">
        <is>
          <t>Кабельный листовой лоток перфорированный 60x100x3000 мм
710,65 = [850 / 1,22] +  2% Заг.скл</t>
        </is>
      </c>
      <c r="D885" s="37" t="inlineStr">
        <is>
          <t>м</t>
        </is>
      </c>
      <c r="E885" s="38" t="n">
        <v>195</v>
      </c>
      <c r="F885" s="39" t="n">
        <v>696.72</v>
      </c>
      <c r="G885" s="40" t="n"/>
      <c r="H885" s="39" t="n">
        <v>135860.4</v>
      </c>
      <c r="I885" s="40" t="n"/>
      <c r="J885" s="40" t="n">
        <v>9.82</v>
      </c>
      <c r="K885" s="39" t="n">
        <v>138576.75</v>
      </c>
      <c r="L885" s="44" t="n"/>
    </row>
    <row r="886" ht="15" customHeight="1">
      <c r="G886" s="81" t="n">
        <v>135860.4</v>
      </c>
      <c r="J886" s="81" t="n">
        <v>138576.75</v>
      </c>
      <c r="L886" s="42" t="n">
        <v>0</v>
      </c>
    </row>
    <row r="887" ht="41.25" customHeight="1">
      <c r="A887" s="35" t="inlineStr">
        <is>
          <t>316</t>
        </is>
      </c>
      <c r="B887" s="36" t="inlineStr">
        <is>
          <t>Прайс-лист</t>
        </is>
      </c>
      <c r="C887" s="36" t="inlineStr">
        <is>
          <t>Крышка кабельного листового лотка  100x3000 мм
434,75 = [520 / 1,22] +  2% Заг.скл</t>
        </is>
      </c>
      <c r="D887" s="37" t="inlineStr">
        <is>
          <t>м</t>
        </is>
      </c>
      <c r="E887" s="38" t="n">
        <v>195</v>
      </c>
      <c r="F887" s="39" t="n">
        <v>426.23</v>
      </c>
      <c r="G887" s="40" t="n"/>
      <c r="H887" s="39" t="n">
        <v>83114.85000000001</v>
      </c>
      <c r="I887" s="40" t="n"/>
      <c r="J887" s="40" t="n">
        <v>9.82</v>
      </c>
      <c r="K887" s="39" t="n">
        <v>84776.25</v>
      </c>
      <c r="L887" s="44" t="n"/>
    </row>
    <row r="888" ht="15" customHeight="1">
      <c r="G888" s="81" t="n">
        <v>83114.85000000001</v>
      </c>
      <c r="J888" s="81" t="n">
        <v>84776.25</v>
      </c>
      <c r="L888" s="42" t="n">
        <v>0</v>
      </c>
    </row>
    <row r="889" ht="28.5" customHeight="1">
      <c r="A889" s="35" t="inlineStr">
        <is>
          <t>317</t>
        </is>
      </c>
      <c r="B889" s="36" t="inlineStr">
        <is>
          <t>Прайс-лист</t>
        </is>
      </c>
      <c r="C889" s="36" t="inlineStr">
        <is>
          <t>Угловая секция 90°   60x200 мм
6 772,13 = [8 100 / 1,22] +  2% Заг.скл</t>
        </is>
      </c>
      <c r="D889" s="37" t="inlineStr">
        <is>
          <t>ШТ</t>
        </is>
      </c>
      <c r="E889" s="38" t="n">
        <v>1</v>
      </c>
      <c r="F889" s="39" t="n">
        <v>6639.34</v>
      </c>
      <c r="G889" s="40" t="n"/>
      <c r="H889" s="39" t="n">
        <v>6639.34</v>
      </c>
      <c r="I889" s="40" t="n"/>
      <c r="J889" s="40" t="n">
        <v>9.82</v>
      </c>
      <c r="K889" s="39" t="n">
        <v>6772.13</v>
      </c>
      <c r="L889" s="44" t="n"/>
    </row>
    <row r="890" ht="15" customHeight="1">
      <c r="G890" s="81" t="n">
        <v>6639.34</v>
      </c>
      <c r="J890" s="81" t="n">
        <v>6772.13</v>
      </c>
      <c r="L890" s="42" t="n">
        <v>0</v>
      </c>
    </row>
    <row r="891" ht="28.5" customHeight="1">
      <c r="A891" s="35" t="inlineStr">
        <is>
          <t>318</t>
        </is>
      </c>
      <c r="B891" s="36" t="inlineStr">
        <is>
          <t>Прайс-лист</t>
        </is>
      </c>
      <c r="C891" s="36" t="inlineStr">
        <is>
          <t>Крышка угловой секции 90° 200 мм
7 231,96 = [8 650 / 1,22] +  2% Заг.скл</t>
        </is>
      </c>
      <c r="D891" s="37" t="inlineStr">
        <is>
          <t>ШТ</t>
        </is>
      </c>
      <c r="E891" s="38" t="n">
        <v>1</v>
      </c>
      <c r="F891" s="39" t="n">
        <v>7090.16</v>
      </c>
      <c r="G891" s="40" t="n"/>
      <c r="H891" s="39" t="n">
        <v>7090.16</v>
      </c>
      <c r="I891" s="40" t="n"/>
      <c r="J891" s="40" t="n">
        <v>9.82</v>
      </c>
      <c r="K891" s="39" t="n">
        <v>7231.96</v>
      </c>
      <c r="L891" s="44" t="n"/>
    </row>
    <row r="892" ht="15" customHeight="1">
      <c r="G892" s="81" t="n">
        <v>7090.16</v>
      </c>
      <c r="J892" s="81" t="n">
        <v>7231.96</v>
      </c>
      <c r="L892" s="42" t="n">
        <v>0</v>
      </c>
    </row>
    <row r="893" ht="28.5" customHeight="1">
      <c r="A893" s="35" t="inlineStr">
        <is>
          <t>319</t>
        </is>
      </c>
      <c r="B893" s="36" t="inlineStr">
        <is>
          <t>Прайс-лист</t>
        </is>
      </c>
      <c r="C893" s="36" t="inlineStr">
        <is>
          <t>T-образная секция 60x200 мм
2 591,80 = [3 100 / 1,22] +  2% Заг.скл</t>
        </is>
      </c>
      <c r="D893" s="37" t="inlineStr">
        <is>
          <t>ШТ</t>
        </is>
      </c>
      <c r="E893" s="38" t="n">
        <v>7</v>
      </c>
      <c r="F893" s="39" t="n">
        <v>2540.98</v>
      </c>
      <c r="G893" s="40" t="n"/>
      <c r="H893" s="39" t="n">
        <v>17786.86</v>
      </c>
      <c r="I893" s="40" t="n"/>
      <c r="J893" s="40" t="n">
        <v>9.82</v>
      </c>
      <c r="K893" s="39" t="n">
        <v>18142.6</v>
      </c>
      <c r="L893" s="44" t="n"/>
    </row>
    <row r="894" ht="15" customHeight="1">
      <c r="G894" s="81" t="n">
        <v>17786.86</v>
      </c>
      <c r="J894" s="81" t="n">
        <v>18142.6</v>
      </c>
      <c r="L894" s="42" t="n">
        <v>0</v>
      </c>
    </row>
    <row r="895" ht="28.5" customHeight="1">
      <c r="A895" s="35" t="inlineStr">
        <is>
          <t>320</t>
        </is>
      </c>
      <c r="B895" s="36" t="inlineStr">
        <is>
          <t>Прайс-лист</t>
        </is>
      </c>
      <c r="C895" s="36" t="inlineStr">
        <is>
          <t>Крышка T-образной секции 200 мм
544,28 = [651 / 1,22] +  2% Заг.скл</t>
        </is>
      </c>
      <c r="D895" s="37" t="inlineStr">
        <is>
          <t>ШТ</t>
        </is>
      </c>
      <c r="E895" s="38" t="n">
        <v>7</v>
      </c>
      <c r="F895" s="39" t="n">
        <v>533.61</v>
      </c>
      <c r="G895" s="40" t="n"/>
      <c r="H895" s="39" t="n">
        <v>3735.27</v>
      </c>
      <c r="I895" s="40" t="n"/>
      <c r="J895" s="40" t="n">
        <v>9.82</v>
      </c>
      <c r="K895" s="39" t="n">
        <v>3809.96</v>
      </c>
      <c r="L895" s="44" t="n"/>
    </row>
    <row r="896" ht="15" customHeight="1">
      <c r="G896" s="81" t="n">
        <v>3735.27</v>
      </c>
      <c r="J896" s="81" t="n">
        <v>3809.96</v>
      </c>
      <c r="L896" s="42" t="n">
        <v>0</v>
      </c>
    </row>
    <row r="897" ht="41.25" customHeight="1">
      <c r="A897" s="35" t="inlineStr">
        <is>
          <t>321</t>
        </is>
      </c>
      <c r="B897" s="36" t="inlineStr">
        <is>
          <t>Прайс-лист</t>
        </is>
      </c>
      <c r="C897" s="36" t="inlineStr">
        <is>
          <t>Вертикальный регулируемый угол 60x200 мм
19 637,51 = [23 488 / 1,22] +  2% Заг.скл</t>
        </is>
      </c>
      <c r="D897" s="37" t="inlineStr">
        <is>
          <t>ШТ</t>
        </is>
      </c>
      <c r="E897" s="38" t="n">
        <v>1</v>
      </c>
      <c r="F897" s="39" t="n">
        <v>19252.46</v>
      </c>
      <c r="G897" s="40" t="n"/>
      <c r="H897" s="39" t="n">
        <v>19252.46</v>
      </c>
      <c r="I897" s="40" t="n"/>
      <c r="J897" s="40" t="n">
        <v>9.82</v>
      </c>
      <c r="K897" s="39" t="n">
        <v>19637.51</v>
      </c>
      <c r="L897" s="44" t="n"/>
    </row>
    <row r="898" ht="15" customHeight="1">
      <c r="G898" s="81" t="n">
        <v>19252.46</v>
      </c>
      <c r="J898" s="81" t="n">
        <v>19637.51</v>
      </c>
      <c r="L898" s="42" t="n">
        <v>0</v>
      </c>
    </row>
    <row r="899" ht="28.5" customHeight="1">
      <c r="A899" s="35" t="inlineStr">
        <is>
          <t>322</t>
        </is>
      </c>
      <c r="B899" s="36" t="inlineStr">
        <is>
          <t>Прайс-лист</t>
        </is>
      </c>
      <c r="C899" s="36" t="inlineStr">
        <is>
          <t>Переходник/концевик 60x200 мм
2 410,37 = [2 883 / 1,22] +  2% Заг.скл</t>
        </is>
      </c>
      <c r="D899" s="37" t="inlineStr">
        <is>
          <t>ШТ</t>
        </is>
      </c>
      <c r="E899" s="38" t="n">
        <v>8</v>
      </c>
      <c r="F899" s="39" t="n">
        <v>2363.11</v>
      </c>
      <c r="G899" s="40" t="n"/>
      <c r="H899" s="39" t="n">
        <v>18904.88</v>
      </c>
      <c r="I899" s="40" t="n"/>
      <c r="J899" s="40" t="n">
        <v>9.82</v>
      </c>
      <c r="K899" s="39" t="n">
        <v>19282.96</v>
      </c>
      <c r="L899" s="44" t="n"/>
    </row>
    <row r="900" ht="15" customHeight="1">
      <c r="G900" s="81" t="n">
        <v>18904.88</v>
      </c>
      <c r="J900" s="81" t="n">
        <v>19282.96</v>
      </c>
      <c r="L900" s="42" t="n">
        <v>0</v>
      </c>
    </row>
    <row r="901" ht="28.5" customHeight="1">
      <c r="A901" s="35" t="inlineStr">
        <is>
          <t>323</t>
        </is>
      </c>
      <c r="B901" s="36" t="inlineStr">
        <is>
          <t>Прайс-лист</t>
        </is>
      </c>
      <c r="C901" s="36" t="inlineStr">
        <is>
          <t>Переходник/концевик 60x200 мм
2 048,36 = [2 450 / 1,22] +  2% Заг.скл</t>
        </is>
      </c>
      <c r="D901" s="37" t="inlineStr">
        <is>
          <t>ШТ</t>
        </is>
      </c>
      <c r="E901" s="38" t="n">
        <v>8</v>
      </c>
      <c r="F901" s="39" t="n">
        <v>2008.2</v>
      </c>
      <c r="G901" s="40" t="n"/>
      <c r="H901" s="39" t="n">
        <v>16065.6</v>
      </c>
      <c r="I901" s="40" t="n"/>
      <c r="J901" s="40" t="n">
        <v>9.82</v>
      </c>
      <c r="K901" s="39" t="n">
        <v>16386.88</v>
      </c>
      <c r="L901" s="44" t="n"/>
    </row>
    <row r="902" ht="15" customHeight="1">
      <c r="G902" s="81" t="n">
        <v>16065.6</v>
      </c>
      <c r="J902" s="81" t="n">
        <v>16386.88</v>
      </c>
      <c r="L902" s="42" t="n">
        <v>0</v>
      </c>
    </row>
    <row r="903" ht="28.5" customHeight="1">
      <c r="A903" s="35" t="inlineStr">
        <is>
          <t>324</t>
        </is>
      </c>
      <c r="B903" s="36" t="inlineStr">
        <is>
          <t>Прайс-лист</t>
        </is>
      </c>
      <c r="C903" s="36" t="inlineStr">
        <is>
          <t>Разделительная полочка 60x3000 мм
543,45 = [650 / 1,22] +  2% Заг.скл</t>
        </is>
      </c>
      <c r="D903" s="37" t="inlineStr">
        <is>
          <t>м</t>
        </is>
      </c>
      <c r="E903" s="38" t="n">
        <v>297</v>
      </c>
      <c r="F903" s="39" t="n">
        <v>532.79</v>
      </c>
      <c r="G903" s="40" t="n"/>
      <c r="H903" s="39" t="n">
        <v>158238.63</v>
      </c>
      <c r="I903" s="40" t="n"/>
      <c r="J903" s="40" t="n">
        <v>9.82</v>
      </c>
      <c r="K903" s="39" t="n">
        <v>161404.65</v>
      </c>
      <c r="L903" s="44" t="n"/>
    </row>
    <row r="904" ht="15" customHeight="1">
      <c r="G904" s="81" t="n">
        <v>158238.63</v>
      </c>
      <c r="J904" s="81" t="n">
        <v>161404.65</v>
      </c>
      <c r="L904" s="42" t="n">
        <v>0</v>
      </c>
    </row>
    <row r="905" ht="28.5" customHeight="1">
      <c r="A905" s="35" t="inlineStr">
        <is>
          <t>325</t>
        </is>
      </c>
      <c r="B905" s="36" t="inlineStr">
        <is>
          <t>Прайс-лист</t>
        </is>
      </c>
      <c r="C905" s="36" t="inlineStr">
        <is>
          <t>Соединитель разделительной полочки
176,41 = [211 / 1,22] +  2% Заг.скл</t>
        </is>
      </c>
      <c r="D905" s="37" t="inlineStr">
        <is>
          <t>ШТ</t>
        </is>
      </c>
      <c r="E905" s="38" t="n">
        <v>99</v>
      </c>
      <c r="F905" s="39" t="n">
        <v>172.95</v>
      </c>
      <c r="G905" s="40" t="n"/>
      <c r="H905" s="39" t="n">
        <v>17122.05</v>
      </c>
      <c r="I905" s="40" t="n"/>
      <c r="J905" s="40" t="n">
        <v>9.82</v>
      </c>
      <c r="K905" s="39" t="n">
        <v>17464.59</v>
      </c>
      <c r="L905" s="44" t="n"/>
    </row>
    <row r="906" ht="15" customHeight="1">
      <c r="G906" s="81" t="n">
        <v>17122.05</v>
      </c>
      <c r="J906" s="81" t="n">
        <v>17464.59</v>
      </c>
      <c r="L906" s="42" t="n">
        <v>0</v>
      </c>
    </row>
    <row r="907" ht="28.5" customHeight="1">
      <c r="A907" s="35" t="inlineStr">
        <is>
          <t>326</t>
        </is>
      </c>
      <c r="B907" s="36" t="inlineStr">
        <is>
          <t>Прайс-лист</t>
        </is>
      </c>
      <c r="C907" s="36" t="inlineStr">
        <is>
          <t>Профильная рейка 41x21x500 мм
531,74 = [636 / 1,22] +  2% Заг.скл</t>
        </is>
      </c>
      <c r="D907" s="37" t="inlineStr">
        <is>
          <t>ШТ</t>
        </is>
      </c>
      <c r="E907" s="38" t="n">
        <v>184</v>
      </c>
      <c r="F907" s="39" t="n">
        <v>521.3099999999999</v>
      </c>
      <c r="G907" s="40" t="n"/>
      <c r="H907" s="39" t="n">
        <v>95921.03999999999</v>
      </c>
      <c r="I907" s="40" t="n"/>
      <c r="J907" s="40" t="n">
        <v>9.82</v>
      </c>
      <c r="K907" s="39" t="n">
        <v>97840.16</v>
      </c>
      <c r="L907" s="44" t="n"/>
    </row>
    <row r="908" ht="15" customHeight="1">
      <c r="G908" s="81" t="n">
        <v>95921.03999999999</v>
      </c>
      <c r="J908" s="81" t="n">
        <v>97840.16</v>
      </c>
      <c r="L908" s="42" t="n">
        <v>0</v>
      </c>
    </row>
    <row r="909" ht="41.25" customHeight="1">
      <c r="A909" s="35" t="inlineStr">
        <is>
          <t>327</t>
        </is>
      </c>
      <c r="B909" s="36" t="inlineStr">
        <is>
          <t>Прайс-лист</t>
        </is>
      </c>
      <c r="C909" s="36" t="inlineStr">
        <is>
          <t>Трапециевидное крепление 100x116 мм
533,41 = [638 / 1,22] +  2% Заг.скл</t>
        </is>
      </c>
      <c r="D909" s="37" t="inlineStr">
        <is>
          <t>ШТ</t>
        </is>
      </c>
      <c r="E909" s="38" t="n">
        <v>368</v>
      </c>
      <c r="F909" s="39" t="n">
        <v>522.95</v>
      </c>
      <c r="G909" s="40" t="n"/>
      <c r="H909" s="39" t="n">
        <v>192445.6</v>
      </c>
      <c r="I909" s="40" t="n"/>
      <c r="J909" s="40" t="n">
        <v>9.82</v>
      </c>
      <c r="K909" s="39" t="n">
        <v>196294.88</v>
      </c>
      <c r="L909" s="44" t="n"/>
    </row>
    <row r="910" ht="15" customHeight="1">
      <c r="G910" s="81" t="n">
        <v>192445.6</v>
      </c>
      <c r="J910" s="81" t="n">
        <v>196294.88</v>
      </c>
      <c r="L910" s="42" t="n">
        <v>0</v>
      </c>
    </row>
    <row r="911" ht="41.25" customHeight="1">
      <c r="A911" s="35" t="inlineStr">
        <is>
          <t>328</t>
        </is>
      </c>
      <c r="B911" s="36" t="inlineStr">
        <is>
          <t>Прайс-лист</t>
        </is>
      </c>
      <c r="C911" s="36" t="inlineStr">
        <is>
          <t>Фиксатор для трапециевидного крепления 145x10 мм
408,84 = [489 / 1,22] +  2% Заг.скл</t>
        </is>
      </c>
      <c r="D911" s="37" t="inlineStr">
        <is>
          <t>ШТ</t>
        </is>
      </c>
      <c r="E911" s="38" t="n">
        <v>368</v>
      </c>
      <c r="F911" s="39" t="n">
        <v>400.82</v>
      </c>
      <c r="G911" s="40" t="n"/>
      <c r="H911" s="39" t="n">
        <v>147501.76</v>
      </c>
      <c r="I911" s="40" t="n"/>
      <c r="J911" s="40" t="n">
        <v>9.82</v>
      </c>
      <c r="K911" s="39" t="n">
        <v>150453.12</v>
      </c>
      <c r="L911" s="44" t="n"/>
    </row>
    <row r="912" ht="15" customHeight="1">
      <c r="G912" s="81" t="n">
        <v>147501.76</v>
      </c>
      <c r="J912" s="81" t="n">
        <v>150453.12</v>
      </c>
      <c r="L912" s="42" t="n">
        <v>0</v>
      </c>
    </row>
    <row r="913" ht="28.5" customHeight="1">
      <c r="A913" s="35" t="inlineStr">
        <is>
          <t>329</t>
        </is>
      </c>
      <c r="B913" s="36" t="inlineStr">
        <is>
          <t>Прайс-лист</t>
        </is>
      </c>
      <c r="C913" s="36" t="inlineStr">
        <is>
          <t>Стержень резьбовой M10x1000 мм
234,10 = [280 / 1,22] +  2% Заг.скл</t>
        </is>
      </c>
      <c r="D913" s="37" t="inlineStr">
        <is>
          <t>ШТ</t>
        </is>
      </c>
      <c r="E913" s="38" t="n">
        <v>368</v>
      </c>
      <c r="F913" s="39" t="n">
        <v>229.51</v>
      </c>
      <c r="G913" s="40" t="n"/>
      <c r="H913" s="39" t="n">
        <v>84459.67999999999</v>
      </c>
      <c r="I913" s="40" t="n"/>
      <c r="J913" s="40" t="n">
        <v>9.82</v>
      </c>
      <c r="K913" s="39" t="n">
        <v>86148.8</v>
      </c>
      <c r="L913" s="44" t="n"/>
    </row>
    <row r="914" ht="15" customHeight="1">
      <c r="G914" s="81" t="n">
        <v>84459.67999999999</v>
      </c>
      <c r="J914" s="81" t="n">
        <v>86148.8</v>
      </c>
      <c r="L914" s="42" t="n">
        <v>0</v>
      </c>
    </row>
    <row r="915" ht="41.25" customHeight="1">
      <c r="A915" s="35" t="inlineStr">
        <is>
          <t>330</t>
        </is>
      </c>
      <c r="B915" s="36" t="inlineStr">
        <is>
          <t>Прайс-лист</t>
        </is>
      </c>
      <c r="C915" s="36" t="inlineStr">
        <is>
          <t>Болт с плоской головкой в комплекте с комб. гайкой M6x12 мм
21,74 = [26 / 1,22] +  2% Заг.скл</t>
        </is>
      </c>
      <c r="D915" s="37" t="inlineStr">
        <is>
          <t>ШТ</t>
        </is>
      </c>
      <c r="E915" s="38" t="n">
        <v>920</v>
      </c>
      <c r="F915" s="39" t="n">
        <v>21.31</v>
      </c>
      <c r="G915" s="40" t="n"/>
      <c r="H915" s="39" t="n">
        <v>19605.2</v>
      </c>
      <c r="I915" s="40" t="n"/>
      <c r="J915" s="40" t="n">
        <v>9.82</v>
      </c>
      <c r="K915" s="39" t="n">
        <v>20000.8</v>
      </c>
      <c r="L915" s="44" t="n"/>
    </row>
    <row r="916" ht="15" customHeight="1">
      <c r="G916" s="81" t="n">
        <v>19605.2</v>
      </c>
      <c r="J916" s="81" t="n">
        <v>20000.8</v>
      </c>
      <c r="L916" s="42" t="n">
        <v>0</v>
      </c>
    </row>
    <row r="917" ht="28.5" customHeight="1">
      <c r="A917" s="35" t="inlineStr">
        <is>
          <t>331</t>
        </is>
      </c>
      <c r="B917" s="36" t="inlineStr">
        <is>
          <t>Прайс-лист</t>
        </is>
      </c>
      <c r="C917" s="36" t="inlineStr">
        <is>
          <t>Гайка шестигранная  M10
5,44 = [6,5 / 1,22] +  2% Заг.скл</t>
        </is>
      </c>
      <c r="D917" s="37" t="inlineStr">
        <is>
          <t>ШТ</t>
        </is>
      </c>
      <c r="E917" s="38" t="n">
        <v>2208</v>
      </c>
      <c r="F917" s="39" t="n">
        <v>5.33</v>
      </c>
      <c r="G917" s="40" t="n"/>
      <c r="H917" s="39" t="n">
        <v>11768.64</v>
      </c>
      <c r="I917" s="40" t="n"/>
      <c r="J917" s="40" t="n">
        <v>9.82</v>
      </c>
      <c r="K917" s="39" t="n">
        <v>12011.52</v>
      </c>
      <c r="L917" s="44" t="n"/>
    </row>
    <row r="918" ht="15" customHeight="1">
      <c r="G918" s="81" t="n">
        <v>11768.64</v>
      </c>
      <c r="J918" s="81" t="n">
        <v>12011.52</v>
      </c>
      <c r="L918" s="42" t="n">
        <v>0</v>
      </c>
    </row>
    <row r="919" ht="28.5" customHeight="1">
      <c r="A919" s="35" t="inlineStr">
        <is>
          <t>332</t>
        </is>
      </c>
      <c r="B919" s="36" t="inlineStr">
        <is>
          <t>Прайс-лист</t>
        </is>
      </c>
      <c r="C919" s="36" t="inlineStr">
        <is>
          <t>Шайба M10
4,18 = [5 / 1,22] +  2% Заг.скл</t>
        </is>
      </c>
      <c r="D919" s="37" t="inlineStr">
        <is>
          <t>ШТ</t>
        </is>
      </c>
      <c r="E919" s="38" t="n">
        <v>1472</v>
      </c>
      <c r="F919" s="39" t="n">
        <v>4.1</v>
      </c>
      <c r="G919" s="40" t="n"/>
      <c r="H919" s="39" t="n">
        <v>6035.2</v>
      </c>
      <c r="I919" s="40" t="n"/>
      <c r="J919" s="40" t="n">
        <v>9.82</v>
      </c>
      <c r="K919" s="39" t="n">
        <v>6152.96</v>
      </c>
      <c r="L919" s="44" t="n"/>
    </row>
    <row r="920" ht="15" customHeight="1">
      <c r="G920" s="81" t="n">
        <v>6035.2</v>
      </c>
      <c r="J920" s="81" t="n">
        <v>6152.96</v>
      </c>
      <c r="L920" s="42" t="n">
        <v>0</v>
      </c>
    </row>
    <row r="921" ht="28.5" customHeight="1">
      <c r="A921" s="35" t="inlineStr">
        <is>
          <t>333</t>
        </is>
      </c>
      <c r="B921" s="36" t="inlineStr">
        <is>
          <t>Прайс-лист</t>
        </is>
      </c>
      <c r="C921" s="36" t="inlineStr">
        <is>
          <t>Шайба M6,?20 мм
12,55 = [15 / 1,22] +  2% Заг.скл</t>
        </is>
      </c>
      <c r="D921" s="37" t="inlineStr">
        <is>
          <t>ШТ</t>
        </is>
      </c>
      <c r="E921" s="38" t="n">
        <v>368</v>
      </c>
      <c r="F921" s="39" t="n">
        <v>12.3</v>
      </c>
      <c r="G921" s="40" t="n"/>
      <c r="H921" s="39" t="n">
        <v>4526.4</v>
      </c>
      <c r="I921" s="40" t="n"/>
      <c r="J921" s="40" t="n">
        <v>9.82</v>
      </c>
      <c r="K921" s="39" t="n">
        <v>4618.4</v>
      </c>
      <c r="L921" s="44" t="n"/>
    </row>
    <row r="922" ht="15" customHeight="1">
      <c r="G922" s="81" t="n">
        <v>4526.4</v>
      </c>
      <c r="J922" s="81" t="n">
        <v>4618.4</v>
      </c>
      <c r="L922" s="42" t="n">
        <v>0</v>
      </c>
    </row>
    <row r="923"/>
    <row r="924" ht="15" customHeight="1">
      <c r="A924" s="82" t="inlineStr">
        <is>
          <t>Итого по подразделу: Кабельные конструкции для сети освещения</t>
        </is>
      </c>
      <c r="G924" s="81" t="n">
        <v>1449894.06</v>
      </c>
      <c r="I924" s="43" t="n"/>
      <c r="J924" s="81" t="n">
        <v>1478903.28</v>
      </c>
      <c r="L924" s="42" t="n">
        <v>0</v>
      </c>
    </row>
    <row r="925"/>
    <row r="926"/>
    <row r="927"/>
    <row r="928" ht="16.5" customHeight="1">
      <c r="A928" s="1" t="inlineStr">
        <is>
          <t>Подраздел: Материалы для заземления и контуров уравнивания</t>
        </is>
      </c>
    </row>
    <row r="929" ht="41.25" customHeight="1">
      <c r="A929" s="35" t="inlineStr">
        <is>
          <t>334</t>
        </is>
      </c>
      <c r="B929" s="36" t="inlineStr">
        <is>
          <t>Прайс-лист</t>
        </is>
      </c>
      <c r="C929" s="36" t="inlineStr">
        <is>
          <t>Комплект для заземления лотков , крышек, секций
710,65 = [850 / 1,22] +  2% Заг.скл</t>
        </is>
      </c>
      <c r="D929" s="37" t="inlineStr">
        <is>
          <t>КОМП</t>
        </is>
      </c>
      <c r="E929" s="38" t="n">
        <v>812</v>
      </c>
      <c r="F929" s="39" t="n">
        <v>696.72</v>
      </c>
      <c r="G929" s="40" t="n"/>
      <c r="H929" s="39" t="n">
        <v>565736.64</v>
      </c>
      <c r="I929" s="40" t="n"/>
      <c r="J929" s="40" t="n">
        <v>9.82</v>
      </c>
      <c r="K929" s="39" t="n">
        <v>577047.8</v>
      </c>
      <c r="L929" s="44" t="n"/>
    </row>
    <row r="930" ht="15" customHeight="1">
      <c r="G930" s="81" t="n">
        <v>565736.64</v>
      </c>
      <c r="J930" s="81" t="n">
        <v>577047.8</v>
      </c>
      <c r="L930" s="42" t="n">
        <v>0</v>
      </c>
    </row>
    <row r="931" ht="41.25" customHeight="1">
      <c r="A931" s="35" t="inlineStr">
        <is>
          <t>335</t>
        </is>
      </c>
      <c r="B931" s="36" t="inlineStr">
        <is>
          <t>Прайс-лист</t>
        </is>
      </c>
      <c r="C931" s="36" t="inlineStr">
        <is>
          <t>Перемычка ПВ3/ПуГВ 6мм2 желто-зеленая длина 250мм наконеч-ник 6мм
174,74 = [209 / 1,22] +  2% Заг.скл</t>
        </is>
      </c>
      <c r="D931" s="37" t="inlineStr">
        <is>
          <t>ШТ</t>
        </is>
      </c>
      <c r="E931" s="38" t="n">
        <v>30</v>
      </c>
      <c r="F931" s="39" t="n">
        <v>171.31</v>
      </c>
      <c r="G931" s="40" t="n"/>
      <c r="H931" s="39" t="n">
        <v>5139.3</v>
      </c>
      <c r="I931" s="40" t="n"/>
      <c r="J931" s="40" t="n">
        <v>9.82</v>
      </c>
      <c r="K931" s="39" t="n">
        <v>5242.2</v>
      </c>
      <c r="L931" s="44" t="n"/>
    </row>
    <row r="932" ht="15" customHeight="1">
      <c r="G932" s="81" t="n">
        <v>5139.3</v>
      </c>
      <c r="J932" s="81" t="n">
        <v>5242.2</v>
      </c>
      <c r="L932" s="42" t="n">
        <v>0</v>
      </c>
    </row>
    <row r="933" ht="41.25" customHeight="1">
      <c r="A933" s="35" t="inlineStr">
        <is>
          <t>336</t>
        </is>
      </c>
      <c r="B933" s="36" t="inlineStr">
        <is>
          <t>Прайс-лист</t>
        </is>
      </c>
      <c r="C933" s="36" t="inlineStr">
        <is>
          <t>Перемычка ПВ3/ПуГВ 6мм2 желто-зеленая длина 500мм наконеч-ник 6мм
292,63 = [350 / 1,22] +  2% Заг.скл</t>
        </is>
      </c>
      <c r="D933" s="37" t="inlineStr">
        <is>
          <t>ШТ</t>
        </is>
      </c>
      <c r="E933" s="38" t="n">
        <v>10</v>
      </c>
      <c r="F933" s="39" t="n">
        <v>286.89</v>
      </c>
      <c r="G933" s="40" t="n"/>
      <c r="H933" s="39" t="n">
        <v>2868.9</v>
      </c>
      <c r="I933" s="40" t="n"/>
      <c r="J933" s="40" t="n">
        <v>9.82</v>
      </c>
      <c r="K933" s="39" t="n">
        <v>2926.3</v>
      </c>
      <c r="L933" s="44" t="n"/>
    </row>
    <row r="934" ht="15" customHeight="1">
      <c r="G934" s="81" t="n">
        <v>2868.9</v>
      </c>
      <c r="J934" s="81" t="n">
        <v>2926.3</v>
      </c>
      <c r="L934" s="42" t="n">
        <v>0</v>
      </c>
    </row>
    <row r="935" ht="41.25" customHeight="1">
      <c r="A935" s="35" t="inlineStr">
        <is>
          <t>337</t>
        </is>
      </c>
      <c r="B935" s="36" t="inlineStr">
        <is>
          <t>Прайс-лист</t>
        </is>
      </c>
      <c r="C935" s="36" t="inlineStr">
        <is>
          <t>Полоса 25х4 мм, горячеоцинкованная сталь
71,06 = [85 / 1,22] +  2% Заг.скл</t>
        </is>
      </c>
      <c r="D935" s="37" t="inlineStr">
        <is>
          <t>м</t>
        </is>
      </c>
      <c r="E935" s="38" t="n">
        <v>410</v>
      </c>
      <c r="F935" s="39" t="n">
        <v>69.67</v>
      </c>
      <c r="G935" s="40" t="n"/>
      <c r="H935" s="39" t="n">
        <v>28564.7</v>
      </c>
      <c r="I935" s="40" t="n"/>
      <c r="J935" s="40" t="n">
        <v>9.82</v>
      </c>
      <c r="K935" s="39" t="n">
        <v>29134.6</v>
      </c>
      <c r="L935" s="44" t="n"/>
    </row>
    <row r="936" ht="15" customHeight="1">
      <c r="G936" s="81" t="n">
        <v>28564.7</v>
      </c>
      <c r="J936" s="81" t="n">
        <v>29134.6</v>
      </c>
      <c r="L936" s="42" t="n">
        <v>0</v>
      </c>
    </row>
    <row r="937" ht="41.25" customHeight="1">
      <c r="A937" s="35" t="inlineStr">
        <is>
          <t>338</t>
        </is>
      </c>
      <c r="B937" s="36" t="inlineStr">
        <is>
          <t>Прайс-лист</t>
        </is>
      </c>
      <c r="C937" s="36" t="inlineStr">
        <is>
          <t>Держатель полосы 25-40мм нержавеющая сталь
543,45 = [650 / 1,22] +  2% Заг.скл</t>
        </is>
      </c>
      <c r="D937" s="37" t="inlineStr">
        <is>
          <t>ШТ</t>
        </is>
      </c>
      <c r="E937" s="38" t="n">
        <v>410</v>
      </c>
      <c r="F937" s="39" t="n">
        <v>532.79</v>
      </c>
      <c r="G937" s="40" t="n"/>
      <c r="H937" s="39" t="n">
        <v>218443.9</v>
      </c>
      <c r="I937" s="40" t="n"/>
      <c r="J937" s="40" t="n">
        <v>9.82</v>
      </c>
      <c r="K937" s="39" t="n">
        <v>222814.5</v>
      </c>
      <c r="L937" s="44" t="n"/>
    </row>
    <row r="938" ht="15" customHeight="1">
      <c r="G938" s="81" t="n">
        <v>218443.9</v>
      </c>
      <c r="J938" s="81" t="n">
        <v>222814.5</v>
      </c>
      <c r="L938" s="42" t="n">
        <v>0</v>
      </c>
    </row>
    <row r="939" ht="41.25" customHeight="1">
      <c r="A939" s="35" t="inlineStr">
        <is>
          <t>339</t>
        </is>
      </c>
      <c r="B939" s="36" t="inlineStr">
        <is>
          <t>Прайс-лист</t>
        </is>
      </c>
      <c r="C939" s="36" t="inlineStr"/>
      <c r="D939" s="37" t="inlineStr">
        <is>
          <t>ШТ</t>
        </is>
      </c>
      <c r="E939" s="38" t="n">
        <v>82</v>
      </c>
      <c r="F939" s="39" t="n">
        <v>405.74</v>
      </c>
      <c r="G939" s="40" t="n"/>
      <c r="H939" s="39" t="n">
        <v>33270.68</v>
      </c>
      <c r="I939" s="40" t="n"/>
      <c r="J939" s="40" t="n">
        <v>9.82</v>
      </c>
      <c r="K939" s="39" t="n">
        <v>33935.7</v>
      </c>
      <c r="L939" s="44" t="n"/>
    </row>
    <row r="940" ht="15" customHeight="1">
      <c r="G940" s="81" t="n">
        <v>33270.68</v>
      </c>
      <c r="J940" s="81" t="n">
        <v>33935.7</v>
      </c>
      <c r="L940" s="42" t="n">
        <v>0</v>
      </c>
    </row>
    <row r="941" ht="69.75" customHeight="1">
      <c r="A941" s="35" t="inlineStr">
        <is>
          <t>340</t>
        </is>
      </c>
      <c r="B941" s="36" t="inlineStr">
        <is>
          <t>Прайс-лист</t>
        </is>
      </c>
      <c r="C941" s="36" t="inlineStr">
        <is>
          <t>Муфта концевая для 5- жильного небронированного  кабеля                      сечением с болтовыми наконечниками для кабелей сечением 16/25 мм2
1 797,55 = [2 150 / 1,22] +  2% Заг.скл</t>
        </is>
      </c>
      <c r="D941" s="37" t="inlineStr">
        <is>
          <t>КОМП</t>
        </is>
      </c>
      <c r="E941" s="38" t="n">
        <v>12</v>
      </c>
      <c r="F941" s="39" t="n">
        <v>1762.3</v>
      </c>
      <c r="G941" s="40" t="n"/>
      <c r="H941" s="39" t="n">
        <v>21147.6</v>
      </c>
      <c r="I941" s="40" t="n"/>
      <c r="J941" s="40" t="n">
        <v>9.82</v>
      </c>
      <c r="K941" s="39" t="n">
        <v>21570.6</v>
      </c>
      <c r="L941" s="44" t="n"/>
    </row>
    <row r="942" ht="15" customHeight="1">
      <c r="G942" s="81" t="n">
        <v>21147.6</v>
      </c>
      <c r="J942" s="81" t="n">
        <v>21570.6</v>
      </c>
      <c r="L942" s="42" t="n">
        <v>0</v>
      </c>
    </row>
    <row r="943" ht="41.25" customHeight="1">
      <c r="A943" s="35" t="inlineStr">
        <is>
          <t>341</t>
        </is>
      </c>
      <c r="B943" s="36" t="inlineStr">
        <is>
          <t>Прайс-лист</t>
        </is>
      </c>
      <c r="C943" s="36" t="inlineStr">
        <is>
          <t>Мини-муфты для кабеля сечением 2,5-10 мм2 для трехжильного кабеля
623,71 = [746 / 1,22] +  2% Заг.скл</t>
        </is>
      </c>
      <c r="D943" s="37" t="inlineStr">
        <is>
          <t>КОМП</t>
        </is>
      </c>
      <c r="E943" s="38" t="n">
        <v>8</v>
      </c>
      <c r="F943" s="39" t="n">
        <v>611.48</v>
      </c>
      <c r="G943" s="40" t="n"/>
      <c r="H943" s="39" t="n">
        <v>4891.84</v>
      </c>
      <c r="I943" s="40" t="n"/>
      <c r="J943" s="40" t="n">
        <v>9.82</v>
      </c>
      <c r="K943" s="39" t="n">
        <v>4989.68</v>
      </c>
      <c r="L943" s="44" t="n"/>
    </row>
    <row r="944" ht="15" customHeight="1">
      <c r="G944" s="81" t="n">
        <v>4891.84</v>
      </c>
      <c r="J944" s="81" t="n">
        <v>4989.68</v>
      </c>
      <c r="L944" s="42" t="n">
        <v>0</v>
      </c>
    </row>
    <row r="945" ht="41.25" customHeight="1">
      <c r="A945" s="35" t="inlineStr">
        <is>
          <t>342</t>
        </is>
      </c>
      <c r="B945" s="36" t="inlineStr">
        <is>
          <t>Прайс-лист</t>
        </is>
      </c>
      <c r="C945" s="36" t="inlineStr">
        <is>
          <t>Мини-муфты для кабеля сечением 2,5-10 мм2 для пятижильного кабеля
1 358,61 = [1 625 / 1,22] +  2% Заг.скл</t>
        </is>
      </c>
      <c r="D945" s="37" t="inlineStr">
        <is>
          <t>КОМП</t>
        </is>
      </c>
      <c r="E945" s="38" t="n">
        <v>4</v>
      </c>
      <c r="F945" s="39" t="n">
        <v>1331.97</v>
      </c>
      <c r="G945" s="40" t="n"/>
      <c r="H945" s="39" t="n">
        <v>5327.88</v>
      </c>
      <c r="I945" s="40" t="n"/>
      <c r="J945" s="40" t="n">
        <v>9.82</v>
      </c>
      <c r="K945" s="39" t="n">
        <v>5434.44</v>
      </c>
      <c r="L945" s="44" t="n"/>
    </row>
    <row r="946" ht="15" customHeight="1">
      <c r="G946" s="81" t="n">
        <v>5327.88</v>
      </c>
      <c r="J946" s="81" t="n">
        <v>5434.44</v>
      </c>
      <c r="L946" s="42" t="n">
        <v>0</v>
      </c>
    </row>
    <row r="947"/>
    <row r="948" ht="15" customHeight="1">
      <c r="A948" s="82" t="inlineStr">
        <is>
          <t>Итого по подразделу: Материалы для заземления и контуров уравнивания</t>
        </is>
      </c>
      <c r="G948" s="81" t="n">
        <v>885391.4399999999</v>
      </c>
      <c r="I948" s="43" t="n"/>
      <c r="J948" s="81" t="n">
        <v>903095.8199999999</v>
      </c>
      <c r="L948" s="42" t="n">
        <v>0</v>
      </c>
    </row>
    <row r="949"/>
    <row r="950"/>
    <row r="951"/>
    <row r="952" ht="15" customHeight="1">
      <c r="A952" s="82" t="inlineStr">
        <is>
          <t>Итого по разделу: Склад</t>
        </is>
      </c>
      <c r="G952" s="81" t="n">
        <v>10245460.17</v>
      </c>
      <c r="I952" s="43" t="n"/>
      <c r="J952" s="81" t="n">
        <v>11552644.89</v>
      </c>
      <c r="L952" s="42" t="n">
        <v>830.4058</v>
      </c>
    </row>
    <row r="953"/>
    <row r="954"/>
    <row r="955"/>
    <row r="956" ht="15" customHeight="1">
      <c r="A956" s="82" t="inlineStr">
        <is>
          <t xml:space="preserve">Итого по локальной смете: </t>
        </is>
      </c>
      <c r="G956" s="81" t="n">
        <v>39362459.23</v>
      </c>
      <c r="I956" s="43" t="n"/>
      <c r="J956" s="81" t="n">
        <v>63141456.44</v>
      </c>
      <c r="L956" s="42" t="n">
        <v>15414.2868</v>
      </c>
    </row>
    <row r="957"/>
    <row r="958"/>
    <row r="959"/>
    <row r="960" ht="15" customHeight="1">
      <c r="A960" s="82" t="inlineStr">
        <is>
          <t>Итого по смете:</t>
        </is>
      </c>
      <c r="G960" s="81" t="n">
        <v>39362459.23</v>
      </c>
      <c r="I960" s="43" t="n"/>
      <c r="J960" s="81" t="n">
        <v>63141456.44</v>
      </c>
      <c r="L960" s="42" t="n">
        <v>15414.2868</v>
      </c>
    </row>
    <row r="961"/>
    <row r="962"/>
    <row r="963"/>
    <row r="964" ht="14.25" customHeight="1">
      <c r="A964" s="46" t="inlineStr">
        <is>
          <t>   </t>
        </is>
      </c>
      <c r="B964" s="46" t="n"/>
      <c r="C964" s="24" t="inlineStr">
        <is>
          <t xml:space="preserve">Составил  </t>
        </is>
      </c>
      <c r="D964" s="47" t="inlineStr">
        <is>
          <t> </t>
        </is>
      </c>
      <c r="E964" s="47" t="n"/>
      <c r="F964" s="47" t="n"/>
      <c r="G964" s="47" t="n"/>
      <c r="H964" s="47" t="n"/>
      <c r="I964" s="17" t="inlineStr">
        <is>
          <t> </t>
        </is>
      </c>
      <c r="J964" s="17" t="n"/>
      <c r="K964" s="17" t="n"/>
      <c r="L964" s="17" t="n"/>
    </row>
    <row r="965" ht="14.25" customHeight="1">
      <c r="A965" s="17" t="n"/>
      <c r="B965" s="17" t="n"/>
      <c r="C965" s="24" t="n"/>
      <c r="D965" s="83" t="inlineStr">
        <is>
          <t>[должность,подпись(инициалы,фамилия)]</t>
        </is>
      </c>
      <c r="E965" s="89" t="n"/>
      <c r="F965" s="89" t="n"/>
      <c r="G965" s="89" t="n"/>
      <c r="H965" s="89" t="n"/>
      <c r="I965" s="17" t="n"/>
      <c r="J965" s="17" t="n"/>
      <c r="K965" s="17" t="n"/>
      <c r="L965" s="17" t="n"/>
    </row>
    <row r="966" ht="14.25" customHeight="1">
      <c r="A966" s="17" t="n"/>
      <c r="B966" s="17" t="n"/>
      <c r="C966" s="24" t="n"/>
      <c r="D966" s="17" t="n"/>
      <c r="E966" s="17" t="n"/>
      <c r="F966" s="17" t="n"/>
      <c r="G966" s="17" t="n"/>
      <c r="H966" s="17" t="n"/>
      <c r="I966" s="17" t="n"/>
      <c r="J966" s="17" t="n"/>
      <c r="K966" s="17" t="n"/>
      <c r="L966" s="17" t="n"/>
    </row>
    <row r="967" ht="14.25" customHeight="1">
      <c r="A967" s="46" t="inlineStr">
        <is>
          <t>   </t>
        </is>
      </c>
      <c r="B967" s="46" t="n"/>
      <c r="C967" s="24" t="inlineStr">
        <is>
          <t xml:space="preserve">Проверил  </t>
        </is>
      </c>
      <c r="D967" s="47" t="inlineStr">
        <is>
          <t> </t>
        </is>
      </c>
      <c r="E967" s="47" t="n"/>
      <c r="F967" s="47" t="n"/>
      <c r="G967" s="47" t="n"/>
      <c r="H967" s="47" t="n"/>
      <c r="I967" s="17" t="inlineStr">
        <is>
          <t> </t>
        </is>
      </c>
      <c r="J967" s="17" t="n"/>
      <c r="K967" s="17" t="n"/>
      <c r="L967" s="17" t="n"/>
    </row>
    <row r="968" ht="14.25" customHeight="1">
      <c r="A968" s="17" t="n"/>
      <c r="B968" s="17" t="n"/>
      <c r="C968" s="17" t="n"/>
      <c r="D968" s="83" t="inlineStr">
        <is>
          <t>[должность,подпись(инициалы,фамилия)]</t>
        </is>
      </c>
      <c r="E968" s="89" t="n"/>
      <c r="F968" s="89" t="n"/>
      <c r="G968" s="89" t="n"/>
      <c r="H968" s="89" t="n"/>
      <c r="I968" s="17" t="n"/>
      <c r="J968" s="17" t="n"/>
      <c r="K968" s="17" t="n"/>
      <c r="L968" s="17" t="n"/>
    </row>
    <row r="969"/>
    <row r="970"/>
    <row r="971"/>
    <row r="972">
      <c r="A972" s="15" t="inlineStr"/>
    </row>
    <row r="973" ht="34.5" customHeight="1">
      <c r="A973" s="16" t="n"/>
      <c r="B973" s="14" t="n"/>
      <c r="L973" s="16" t="n"/>
    </row>
    <row r="974" ht="14.25" customHeight="1">
      <c r="A974" s="17" t="n"/>
      <c r="B974" s="13" t="inlineStr">
        <is>
          <t>(наименование стройки)</t>
        </is>
      </c>
      <c r="C974" s="89" t="n"/>
      <c r="D974" s="89" t="n"/>
      <c r="E974" s="89" t="n"/>
      <c r="F974" s="89" t="n"/>
      <c r="G974" s="89" t="n"/>
      <c r="H974" s="89" t="n"/>
      <c r="I974" s="89" t="n"/>
      <c r="J974" s="89" t="n"/>
      <c r="K974" s="89" t="n"/>
      <c r="L974" s="16" t="n"/>
    </row>
    <row r="975" ht="14.25" customHeight="1">
      <c r="A975" s="17" t="n"/>
      <c r="B975" s="17" t="n"/>
      <c r="C975" s="17" t="n"/>
      <c r="D975" s="17" t="n"/>
      <c r="E975" s="17" t="n"/>
      <c r="F975" s="17" t="n"/>
      <c r="G975" s="17" t="n"/>
      <c r="H975" s="17" t="n"/>
      <c r="I975" s="17" t="n"/>
      <c r="J975" s="17" t="n"/>
      <c r="K975" s="17" t="n"/>
      <c r="L975" s="17" t="n"/>
    </row>
    <row r="976" ht="14.25" customHeight="1">
      <c r="A976" s="17" t="n"/>
      <c r="B976" s="17" t="n"/>
      <c r="C976" s="17" t="n"/>
      <c r="D976" s="17" t="n"/>
      <c r="E976" s="17" t="n"/>
      <c r="F976" s="18" t="inlineStr">
        <is>
          <t xml:space="preserve">Номер заказа   </t>
        </is>
      </c>
      <c r="H976" s="19" t="inlineStr">
        <is>
          <t>Внутренее освещение +</t>
        </is>
      </c>
      <c r="L976" s="16" t="n"/>
    </row>
    <row r="977" ht="14.25" customHeight="1">
      <c r="A977" s="17" t="n"/>
      <c r="B977" s="17" t="n"/>
      <c r="C977" s="17" t="n"/>
      <c r="D977" s="17" t="n"/>
      <c r="E977" s="17" t="n"/>
      <c r="F977" s="17" t="n"/>
      <c r="G977" s="17" t="n"/>
      <c r="H977" s="17" t="n"/>
      <c r="I977" s="17" t="n"/>
      <c r="J977" s="17" t="n"/>
      <c r="K977" s="17" t="n"/>
      <c r="L977" s="17" t="n"/>
    </row>
    <row r="978" ht="15.75" customHeight="1">
      <c r="A978" s="20" t="n"/>
      <c r="B978" s="14" t="inlineStr">
        <is>
          <t>ЛОКАЛЬНАЯ СМЕТА №02-06-01</t>
        </is>
      </c>
      <c r="L978" s="20" t="n"/>
    </row>
    <row r="979" ht="14.25" customHeight="1">
      <c r="A979" s="17" t="n"/>
      <c r="B979" s="17" t="n"/>
      <c r="C979" s="17" t="n"/>
      <c r="D979" s="17" t="n"/>
      <c r="E979" s="17" t="n"/>
      <c r="F979" s="17" t="n"/>
      <c r="G979" s="17" t="n"/>
      <c r="H979" s="17" t="n"/>
      <c r="I979" s="17" t="n"/>
      <c r="J979" s="17" t="n"/>
      <c r="K979" s="17" t="n"/>
      <c r="L979" s="17" t="n"/>
    </row>
    <row r="980" ht="18" customHeight="1">
      <c r="A980" s="17" t="n"/>
      <c r="B980" s="10" t="n"/>
      <c r="L980" s="17" t="n"/>
    </row>
    <row r="981" ht="14.25" customHeight="1">
      <c r="A981" s="17" t="n"/>
      <c r="B981" s="17" t="n"/>
      <c r="C981" s="17" t="n"/>
      <c r="D981" s="17" t="n"/>
      <c r="E981" s="17" t="n"/>
      <c r="F981" s="17" t="n"/>
      <c r="G981" s="17" t="n"/>
      <c r="H981" s="17" t="n"/>
      <c r="I981" s="17" t="n"/>
      <c r="J981" s="17" t="n"/>
      <c r="K981" s="17" t="n"/>
      <c r="L981" s="17" t="n"/>
    </row>
    <row r="982" ht="18" customHeight="1">
      <c r="A982" s="17" t="n"/>
      <c r="B982" s="9" t="inlineStr">
        <is>
          <t>Внутреннее освещение</t>
        </is>
      </c>
      <c r="C982" s="90" t="n"/>
      <c r="D982" s="90" t="n"/>
      <c r="E982" s="90" t="n"/>
      <c r="F982" s="90" t="n"/>
      <c r="G982" s="90" t="n"/>
      <c r="H982" s="90" t="n"/>
      <c r="I982" s="90" t="n"/>
      <c r="J982" s="90" t="n"/>
      <c r="K982" s="90" t="n"/>
      <c r="L982" s="21" t="n"/>
    </row>
    <row r="983" ht="14.25" customHeight="1">
      <c r="A983" s="17" t="n"/>
      <c r="B983" s="8" t="inlineStr">
        <is>
          <t>(наименование работ и затрат, наименование объекта)</t>
        </is>
      </c>
      <c r="L983" s="16" t="n"/>
    </row>
    <row r="984" ht="14.25" customHeight="1">
      <c r="A984" s="17" t="n"/>
      <c r="B984" s="17" t="n"/>
      <c r="C984" s="17" t="n"/>
      <c r="D984" s="17" t="n"/>
      <c r="E984" s="17" t="n"/>
      <c r="F984" s="17" t="n"/>
      <c r="G984" s="17" t="n"/>
      <c r="H984" s="17" t="n"/>
      <c r="I984" s="17" t="n"/>
      <c r="J984" s="17" t="n"/>
      <c r="K984" s="17" t="n"/>
      <c r="L984" s="17" t="n"/>
    </row>
    <row r="985" ht="14.25" customHeight="1">
      <c r="A985" s="19" t="inlineStr">
        <is>
          <t xml:space="preserve">Основание: </t>
        </is>
      </c>
    </row>
    <row r="986" ht="14.25" customHeight="1">
      <c r="A986" s="17" t="n"/>
      <c r="B986" s="17" t="n"/>
      <c r="C986" s="17" t="n"/>
      <c r="D986" s="17" t="n"/>
      <c r="E986" s="17" t="n"/>
      <c r="F986" s="17" t="n"/>
      <c r="G986" s="17" t="n"/>
      <c r="H986" s="17" t="n"/>
      <c r="I986" s="17" t="n"/>
      <c r="J986" s="17" t="n"/>
      <c r="K986" s="17" t="n"/>
      <c r="L986" s="17" t="n"/>
    </row>
    <row r="987" ht="14.25" customHeight="1">
      <c r="A987" s="17" t="n"/>
      <c r="B987" s="17" t="n"/>
      <c r="C987" s="17" t="n"/>
      <c r="D987" s="17" t="n"/>
      <c r="E987" s="17" t="n"/>
      <c r="F987" s="17" t="n"/>
      <c r="G987" s="17" t="n"/>
      <c r="H987" s="17" t="n"/>
      <c r="I987" s="17" t="n"/>
      <c r="J987" s="17" t="n"/>
      <c r="K987" s="17" t="n"/>
      <c r="L987" s="17" t="n"/>
    </row>
    <row r="988" ht="14.25" customHeight="1">
      <c r="A988" s="17" t="n"/>
      <c r="B988" s="17" t="n"/>
      <c r="C988" s="17" t="n"/>
      <c r="D988" s="17" t="n"/>
      <c r="E988" s="22" t="n"/>
      <c r="F988" s="22" t="n"/>
      <c r="G988" s="7" t="inlineStr">
        <is>
          <t>базовая цена</t>
        </is>
      </c>
      <c r="I988" s="7" t="inlineStr">
        <is>
          <t>текущая цена</t>
        </is>
      </c>
      <c r="K988" s="17" t="n"/>
      <c r="L988" s="17" t="n"/>
    </row>
    <row r="989" ht="15" customHeight="1">
      <c r="A989" s="17" t="n"/>
      <c r="B989" s="17" t="n"/>
      <c r="C989" s="6" t="inlineStr">
        <is>
          <t>Сметная стоимость</t>
        </is>
      </c>
      <c r="G989" s="23" t="n">
        <v>26770.39</v>
      </c>
      <c r="I989" s="23" t="n">
        <v>37530.73</v>
      </c>
      <c r="K989" s="17" t="inlineStr">
        <is>
          <t>тыс. руб.</t>
        </is>
      </c>
    </row>
    <row r="990" ht="14.25" customHeight="1">
      <c r="A990" s="17" t="n"/>
      <c r="B990" s="17" t="n"/>
      <c r="C990" s="24" t="inlineStr">
        <is>
          <t xml:space="preserve">     Строительные работы</t>
        </is>
      </c>
      <c r="G990" s="23" t="n">
        <v>21865.46</v>
      </c>
      <c r="I990" s="23" t="n">
        <v>22302.79</v>
      </c>
      <c r="K990" s="17" t="inlineStr">
        <is>
          <t>тыс. руб.</t>
        </is>
      </c>
    </row>
    <row r="991" ht="14.25" customHeight="1">
      <c r="A991" s="17" t="n"/>
      <c r="B991" s="17" t="n"/>
      <c r="C991" s="24" t="inlineStr">
        <is>
          <t xml:space="preserve">     Монтажные работы</t>
        </is>
      </c>
      <c r="G991" s="23" t="n">
        <v>233.99</v>
      </c>
      <c r="I991" s="23" t="n">
        <v>10486</v>
      </c>
      <c r="K991" s="17" t="inlineStr">
        <is>
          <t>тыс. руб.</t>
        </is>
      </c>
    </row>
    <row r="992" ht="14.25" customHeight="1">
      <c r="A992" s="17" t="n"/>
      <c r="B992" s="17" t="n"/>
      <c r="C992" s="24" t="inlineStr">
        <is>
          <t xml:space="preserve">     Оборудование</t>
        </is>
      </c>
      <c r="G992" s="23" t="n">
        <v>4670.94</v>
      </c>
      <c r="I992" s="23" t="n">
        <v>4741.94</v>
      </c>
      <c r="K992" s="17" t="inlineStr">
        <is>
          <t>тыс. руб.</t>
        </is>
      </c>
    </row>
    <row r="993" ht="14.25" customHeight="1">
      <c r="A993" s="17" t="n"/>
      <c r="B993" s="17" t="n"/>
      <c r="C993" s="24" t="inlineStr">
        <is>
          <t xml:space="preserve">     Прочие работы</t>
        </is>
      </c>
      <c r="G993" s="23" t="n">
        <v>0</v>
      </c>
      <c r="I993" s="23" t="n">
        <v>0</v>
      </c>
      <c r="K993" s="17" t="inlineStr">
        <is>
          <t>тыс. руб.</t>
        </is>
      </c>
    </row>
    <row r="994" ht="15" customHeight="1">
      <c r="A994" s="17" t="n"/>
      <c r="B994" s="17" t="n"/>
      <c r="C994" s="6" t="inlineStr">
        <is>
          <t>Нормативная трудоемкость</t>
        </is>
      </c>
      <c r="G994" s="23" t="n">
        <v>7412.254</v>
      </c>
      <c r="I994" s="23" t="n">
        <v>7412.254</v>
      </c>
      <c r="K994" s="17" t="inlineStr">
        <is>
          <t>чел. -ч.</t>
        </is>
      </c>
    </row>
    <row r="995" ht="15" customHeight="1">
      <c r="A995" s="17" t="n"/>
      <c r="B995" s="17" t="n"/>
      <c r="C995" s="6" t="inlineStr">
        <is>
          <t>Средства на оплату труда</t>
        </is>
      </c>
      <c r="G995" s="23" t="n">
        <v>69.61646</v>
      </c>
      <c r="I995" s="23" t="n">
        <v>3901.30439</v>
      </c>
      <c r="K995" s="17" t="inlineStr">
        <is>
          <t>тыс. руб.</t>
        </is>
      </c>
    </row>
    <row r="996" ht="14.25" customHeight="1">
      <c r="A996" s="17" t="n"/>
      <c r="B996" s="17" t="n"/>
      <c r="C996" s="17" t="n"/>
      <c r="D996" s="17" t="n"/>
      <c r="E996" s="17" t="n"/>
      <c r="F996" s="17" t="n"/>
      <c r="G996" s="17" t="n"/>
      <c r="H996" s="17" t="n"/>
      <c r="I996" s="17" t="n"/>
      <c r="J996" s="17" t="n"/>
      <c r="K996" s="17" t="n"/>
      <c r="L996" s="17" t="n"/>
    </row>
    <row r="997" ht="14.25" customHeight="1">
      <c r="A997" s="2" t="inlineStr">
        <is>
          <t>Составлена в ценах ТСНБ-2001 Московская область март 2026 года и Московская область Каталог текущих цен на материалы, 1 квартал 2026 г</t>
        </is>
      </c>
      <c r="B997" s="90" t="n"/>
      <c r="C997" s="90" t="n"/>
      <c r="D997" s="90" t="n"/>
      <c r="E997" s="90" t="n"/>
      <c r="F997" s="90" t="n"/>
      <c r="G997" s="90" t="n"/>
      <c r="H997" s="90" t="n"/>
      <c r="I997" s="90" t="n"/>
      <c r="J997" s="90" t="n"/>
      <c r="K997" s="90" t="n"/>
      <c r="L997" s="90" t="n"/>
    </row>
    <row r="998" ht="57" customHeight="1">
      <c r="A998" s="25" t="inlineStr">
        <is>
          <t>№ п/п</t>
        </is>
      </c>
      <c r="B998" s="25" t="inlineStr">
        <is>
          <t>Шифр расценки и коды ресурсов</t>
        </is>
      </c>
      <c r="C998" s="25" t="inlineStr">
        <is>
          <t>Наименование работ и затрат</t>
        </is>
      </c>
      <c r="D998" s="25" t="inlineStr">
        <is>
          <t>Ед. изм.</t>
        </is>
      </c>
      <c r="E998" s="25" t="inlineStr">
        <is>
          <t>Кол-во единиц</t>
        </is>
      </c>
      <c r="F998" s="25" t="inlineStr">
        <is>
          <t>Цена на ед. изм.</t>
        </is>
      </c>
      <c r="G998" s="25" t="inlineStr">
        <is>
          <t>Попра-вочные коэфф.</t>
        </is>
      </c>
      <c r="H998" s="25" t="inlineStr">
        <is>
          <t>Стоимость в ценах на январь 2000 года</t>
        </is>
      </c>
      <c r="I998" s="25" t="inlineStr">
        <is>
          <t>Пункт коэфф. пересчета</t>
        </is>
      </c>
      <c r="J998" s="25" t="inlineStr">
        <is>
          <t>Коэфф. пересчета</t>
        </is>
      </c>
      <c r="K998" s="25" t="inlineStr">
        <is>
          <t>Стоимость в текущих ценах</t>
        </is>
      </c>
      <c r="L998" s="25" t="inlineStr">
        <is>
          <t>ЗТР всего чел.-час</t>
        </is>
      </c>
    </row>
    <row r="999" ht="14.25" customHeight="1">
      <c r="A999" s="26" t="n">
        <v>1</v>
      </c>
      <c r="B999" s="26" t="n">
        <v>2</v>
      </c>
      <c r="C999" s="26" t="n">
        <v>3</v>
      </c>
      <c r="D999" s="26" t="n">
        <v>4</v>
      </c>
      <c r="E999" s="26" t="n">
        <v>5</v>
      </c>
      <c r="F999" s="26" t="n">
        <v>6</v>
      </c>
      <c r="G999" s="26" t="n">
        <v>7</v>
      </c>
      <c r="H999" s="26" t="n">
        <v>8</v>
      </c>
      <c r="I999" s="26" t="n">
        <v>9</v>
      </c>
      <c r="J999" s="26" t="n">
        <v>10</v>
      </c>
      <c r="K999" s="26" t="n">
        <v>11</v>
      </c>
      <c r="L999" s="27" t="n">
        <v>12</v>
      </c>
    </row>
    <row r="1000"/>
    <row r="1001" ht="16.5" customHeight="1">
      <c r="A1001" s="1" t="inlineStr">
        <is>
          <t xml:space="preserve">Локальная смета: </t>
        </is>
      </c>
    </row>
    <row r="1002"/>
    <row r="1003" ht="16.5" customHeight="1">
      <c r="A1003" s="1" t="inlineStr">
        <is>
          <t>Раздел: АБЧ</t>
        </is>
      </c>
    </row>
    <row r="1004" ht="28.5" customHeight="1">
      <c r="A1004" s="28" t="inlineStr">
        <is>
          <t>1</t>
        </is>
      </c>
      <c r="B1004" s="29" t="inlineStr">
        <is>
          <t>м11-06-001-5</t>
        </is>
      </c>
      <c r="C1004" s="29" t="inlineStr">
        <is>
          <t>Щиты и пульты, масса до 350 кг</t>
        </is>
      </c>
      <c r="D1004" s="30" t="inlineStr">
        <is>
          <t>1  ШТ.</t>
        </is>
      </c>
      <c r="E1004" s="24" t="n">
        <v>8</v>
      </c>
      <c r="F1004" s="23" t="n">
        <v>759.65</v>
      </c>
      <c r="G1004" s="18" t="n"/>
      <c r="H1004" s="23" t="n"/>
      <c r="I1004" s="18" t="inlineStr">
        <is>
          <t>м11-06-001-5</t>
        </is>
      </c>
      <c r="J1004" s="18" t="n"/>
      <c r="K1004" s="23" t="n"/>
      <c r="L1004" s="31" t="n"/>
    </row>
    <row r="1005" ht="14.25" customHeight="1">
      <c r="A1005" s="28" t="n"/>
      <c r="B1005" s="29" t="n"/>
      <c r="C1005" s="29" t="inlineStr">
        <is>
          <t>Зарплата</t>
        </is>
      </c>
      <c r="D1005" s="30" t="n"/>
      <c r="E1005" s="24" t="n"/>
      <c r="F1005" s="23" t="n">
        <v>179.54</v>
      </c>
      <c r="G1005" s="18" t="n"/>
      <c r="H1005" s="23" t="n">
        <v>1436.32</v>
      </c>
      <c r="I1005" s="18" t="n"/>
      <c r="J1005" s="18" t="n">
        <v>56.04</v>
      </c>
      <c r="K1005" s="23" t="n">
        <v>80491.37</v>
      </c>
      <c r="L1005" s="31" t="n"/>
    </row>
    <row r="1006" ht="14.25" customHeight="1">
      <c r="A1006" s="28" t="n"/>
      <c r="B1006" s="29" t="n"/>
      <c r="C1006" s="29" t="inlineStr">
        <is>
          <t>Эксплуатация машин</t>
        </is>
      </c>
      <c r="D1006" s="30" t="n"/>
      <c r="E1006" s="24" t="n"/>
      <c r="F1006" s="23" t="n">
        <v>93.93000000000001</v>
      </c>
      <c r="G1006" s="18" t="n"/>
      <c r="H1006" s="23" t="n">
        <v>751.4400000000001</v>
      </c>
      <c r="I1006" s="18" t="n"/>
      <c r="J1006" s="18" t="n">
        <v>18.57</v>
      </c>
      <c r="K1006" s="23" t="n">
        <v>13954.24</v>
      </c>
      <c r="L1006" s="31" t="n"/>
    </row>
    <row r="1007" ht="14.25" customHeight="1">
      <c r="A1007" s="28" t="n"/>
      <c r="B1007" s="29" t="n"/>
      <c r="C1007" s="29" t="inlineStr">
        <is>
          <t>в т.ч. зарплата машинистов</t>
        </is>
      </c>
      <c r="D1007" s="30" t="n"/>
      <c r="E1007" s="24" t="n"/>
      <c r="F1007" s="23" t="n">
        <v>3.51</v>
      </c>
      <c r="G1007" s="18" t="n"/>
      <c r="H1007" s="32" t="n">
        <v>28.08</v>
      </c>
      <c r="I1007" s="18" t="n"/>
      <c r="J1007" s="18" t="n">
        <v>56.04</v>
      </c>
      <c r="K1007" s="32" t="n">
        <v>1573.6</v>
      </c>
      <c r="L1007" s="31" t="n"/>
    </row>
    <row r="1008" ht="14.25" customHeight="1">
      <c r="A1008" s="28" t="n"/>
      <c r="B1008" s="29" t="n"/>
      <c r="C1008" s="29" t="inlineStr">
        <is>
          <t>Материальные ресурсы</t>
        </is>
      </c>
      <c r="D1008" s="30" t="n"/>
      <c r="E1008" s="24" t="n"/>
      <c r="F1008" s="23" t="n">
        <v>486.18</v>
      </c>
      <c r="G1008" s="18" t="n"/>
      <c r="H1008" s="23" t="n">
        <v>3889.44</v>
      </c>
      <c r="I1008" s="18" t="n"/>
      <c r="J1008" s="18" t="n">
        <v>9.43</v>
      </c>
      <c r="K1008" s="23" t="n">
        <v>36677.42</v>
      </c>
      <c r="L1008" s="31" t="n"/>
    </row>
    <row r="1009" ht="14.25" customHeight="1">
      <c r="A1009" s="28" t="n"/>
      <c r="B1009" s="29" t="n"/>
      <c r="C1009" s="29" t="inlineStr">
        <is>
          <t>НР от ФОТ</t>
        </is>
      </c>
      <c r="D1009" s="30" t="inlineStr">
        <is>
          <t>%</t>
        </is>
      </c>
      <c r="E1009" s="24" t="n">
        <v>90</v>
      </c>
      <c r="F1009" s="33" t="n"/>
      <c r="G1009" s="18" t="n"/>
      <c r="H1009" s="23" t="n">
        <v>1317.96</v>
      </c>
      <c r="I1009" s="34" t="n"/>
      <c r="J1009" s="19" t="n">
        <v>90</v>
      </c>
      <c r="K1009" s="23" t="n">
        <v>73858.47</v>
      </c>
      <c r="L1009" s="31" t="n"/>
    </row>
    <row r="1010" ht="14.25" customHeight="1">
      <c r="A1010" s="28" t="n"/>
      <c r="B1010" s="29" t="n"/>
      <c r="C1010" s="29" t="inlineStr">
        <is>
          <t>СП от ФОТ</t>
        </is>
      </c>
      <c r="D1010" s="30" t="inlineStr">
        <is>
          <t>%</t>
        </is>
      </c>
      <c r="E1010" s="24" t="n">
        <v>46</v>
      </c>
      <c r="F1010" s="33" t="n"/>
      <c r="G1010" s="18" t="n"/>
      <c r="H1010" s="23" t="n">
        <v>673.62</v>
      </c>
      <c r="I1010" s="34" t="n"/>
      <c r="J1010" s="19" t="n">
        <v>46</v>
      </c>
      <c r="K1010" s="23" t="n">
        <v>37749.89</v>
      </c>
      <c r="L1010" s="31" t="n"/>
    </row>
    <row r="1011" ht="14.25" customHeight="1">
      <c r="A1011" s="35" t="n"/>
      <c r="B1011" s="36" t="n"/>
      <c r="C1011" s="36" t="inlineStr">
        <is>
          <t>Затраты труда</t>
        </is>
      </c>
      <c r="D1011" s="37" t="inlineStr">
        <is>
          <t>чел-ч</t>
        </is>
      </c>
      <c r="E1011" s="38" t="n">
        <v>19.1</v>
      </c>
      <c r="F1011" s="39" t="n"/>
      <c r="G1011" s="40" t="n"/>
      <c r="H1011" s="39" t="n"/>
      <c r="I1011" s="40" t="n"/>
      <c r="J1011" s="40" t="n"/>
      <c r="K1011" s="39" t="n"/>
      <c r="L1011" s="41" t="n">
        <v>152.8</v>
      </c>
    </row>
    <row r="1012" ht="15" customHeight="1">
      <c r="G1012" s="81" t="n">
        <v>8068.78</v>
      </c>
      <c r="J1012" s="81" t="n">
        <v>242731.39</v>
      </c>
      <c r="L1012" s="42" t="n">
        <v>152.8</v>
      </c>
    </row>
    <row r="1013" ht="57" customHeight="1">
      <c r="A1013" s="28" t="inlineStr">
        <is>
          <t>2</t>
        </is>
      </c>
      <c r="B1013" s="29" t="inlineStr">
        <is>
          <t>м08-03-532-4</t>
        </is>
      </c>
      <c r="C1013" s="29" t="inlineStr">
        <is>
          <t>Пост управления кнопочный общего назначения, устанавливаемый на конструкции на стене или колонне, количество элементов поста до 3</t>
        </is>
      </c>
      <c r="D1013" s="30" t="inlineStr">
        <is>
          <t>1  ШТ.</t>
        </is>
      </c>
      <c r="E1013" s="24" t="n">
        <v>3</v>
      </c>
      <c r="F1013" s="23" t="n">
        <v>54.2</v>
      </c>
      <c r="G1013" s="18" t="n"/>
      <c r="H1013" s="23" t="n"/>
      <c r="I1013" s="18" t="inlineStr">
        <is>
          <t>м08-03-532-4</t>
        </is>
      </c>
      <c r="J1013" s="18" t="n"/>
      <c r="K1013" s="23" t="n"/>
      <c r="L1013" s="31" t="n"/>
    </row>
    <row r="1014" ht="14.25" customHeight="1">
      <c r="A1014" s="28" t="n"/>
      <c r="B1014" s="29" t="n"/>
      <c r="C1014" s="29" t="inlineStr">
        <is>
          <t>Зарплата</t>
        </is>
      </c>
      <c r="D1014" s="30" t="n"/>
      <c r="E1014" s="24" t="n"/>
      <c r="F1014" s="23" t="n">
        <v>17.12</v>
      </c>
      <c r="G1014" s="18" t="n"/>
      <c r="H1014" s="23" t="n">
        <v>51.36</v>
      </c>
      <c r="I1014" s="18" t="n"/>
      <c r="J1014" s="18" t="n">
        <v>56.04</v>
      </c>
      <c r="K1014" s="23" t="n">
        <v>2878.21</v>
      </c>
      <c r="L1014" s="31" t="n"/>
    </row>
    <row r="1015" ht="14.25" customHeight="1">
      <c r="A1015" s="28" t="n"/>
      <c r="B1015" s="29" t="n"/>
      <c r="C1015" s="29" t="inlineStr">
        <is>
          <t>Эксплуатация машин</t>
        </is>
      </c>
      <c r="D1015" s="30" t="n"/>
      <c r="E1015" s="24" t="n"/>
      <c r="F1015" s="23" t="n">
        <v>1.13</v>
      </c>
      <c r="G1015" s="18" t="n"/>
      <c r="H1015" s="23" t="n">
        <v>3.39</v>
      </c>
      <c r="I1015" s="18" t="n"/>
      <c r="J1015" s="18" t="n">
        <v>9.720000000000001</v>
      </c>
      <c r="K1015" s="23" t="n">
        <v>32.95</v>
      </c>
      <c r="L1015" s="31" t="n"/>
    </row>
    <row r="1016" ht="14.25" customHeight="1">
      <c r="A1016" s="28" t="n"/>
      <c r="B1016" s="29" t="n"/>
      <c r="C1016" s="29" t="inlineStr">
        <is>
          <t>Материальные ресурсы</t>
        </is>
      </c>
      <c r="D1016" s="30" t="n"/>
      <c r="E1016" s="24" t="n"/>
      <c r="F1016" s="23" t="n">
        <v>35.95</v>
      </c>
      <c r="G1016" s="18" t="n"/>
      <c r="H1016" s="23" t="n">
        <v>107.85</v>
      </c>
      <c r="I1016" s="18" t="n"/>
      <c r="J1016" s="18" t="n">
        <v>13.42</v>
      </c>
      <c r="K1016" s="23" t="n">
        <v>1447.35</v>
      </c>
      <c r="L1016" s="31" t="n"/>
    </row>
    <row r="1017" ht="14.25" customHeight="1">
      <c r="A1017" s="28" t="n"/>
      <c r="B1017" s="29" t="n"/>
      <c r="C1017" s="29" t="inlineStr">
        <is>
          <t>НР от ФОТ</t>
        </is>
      </c>
      <c r="D1017" s="30" t="inlineStr">
        <is>
          <t>%</t>
        </is>
      </c>
      <c r="E1017" s="24" t="n">
        <v>97</v>
      </c>
      <c r="F1017" s="33" t="n"/>
      <c r="G1017" s="18" t="n"/>
      <c r="H1017" s="23" t="n">
        <v>49.82</v>
      </c>
      <c r="I1017" s="34" t="n"/>
      <c r="J1017" s="19" t="n">
        <v>97</v>
      </c>
      <c r="K1017" s="23" t="n">
        <v>2791.86</v>
      </c>
      <c r="L1017" s="31" t="n"/>
    </row>
    <row r="1018" ht="14.25" customHeight="1">
      <c r="A1018" s="28" t="n"/>
      <c r="B1018" s="29" t="n"/>
      <c r="C1018" s="29" t="inlineStr">
        <is>
          <t>СП от ФОТ</t>
        </is>
      </c>
      <c r="D1018" s="30" t="inlineStr">
        <is>
          <t>%</t>
        </is>
      </c>
      <c r="E1018" s="24" t="n">
        <v>51</v>
      </c>
      <c r="F1018" s="33" t="n"/>
      <c r="G1018" s="18" t="n"/>
      <c r="H1018" s="23" t="n">
        <v>26.19</v>
      </c>
      <c r="I1018" s="34" t="n"/>
      <c r="J1018" s="19" t="n">
        <v>51</v>
      </c>
      <c r="K1018" s="23" t="n">
        <v>1467.89</v>
      </c>
      <c r="L1018" s="31" t="n"/>
    </row>
    <row r="1019" ht="14.25" customHeight="1">
      <c r="A1019" s="35" t="n"/>
      <c r="B1019" s="36" t="n"/>
      <c r="C1019" s="36" t="inlineStr">
        <is>
          <t>Затраты труда</t>
        </is>
      </c>
      <c r="D1019" s="37" t="inlineStr">
        <is>
          <t>чел-ч</t>
        </is>
      </c>
      <c r="E1019" s="38" t="n">
        <v>1.8</v>
      </c>
      <c r="F1019" s="39" t="n"/>
      <c r="G1019" s="40" t="n"/>
      <c r="H1019" s="39" t="n"/>
      <c r="I1019" s="40" t="n"/>
      <c r="J1019" s="40" t="n"/>
      <c r="K1019" s="39" t="n"/>
      <c r="L1019" s="41" t="n">
        <v>5.4</v>
      </c>
    </row>
    <row r="1020" ht="15" customHeight="1">
      <c r="G1020" s="81" t="n">
        <v>238.61</v>
      </c>
      <c r="J1020" s="81" t="n">
        <v>8618.26</v>
      </c>
      <c r="L1020" s="42" t="n">
        <v>5.4</v>
      </c>
    </row>
    <row r="1021"/>
    <row r="1022" ht="16.5" customHeight="1">
      <c r="A1022" s="1" t="inlineStr">
        <is>
          <t>Подраздел: Щиты группового освещения</t>
        </is>
      </c>
    </row>
    <row r="1023" ht="28.5" customHeight="1">
      <c r="A1023" s="35" t="inlineStr">
        <is>
          <t>3</t>
        </is>
      </c>
      <c r="B1023" s="36" t="inlineStr">
        <is>
          <t>Прайс-лист</t>
        </is>
      </c>
      <c r="C1023" s="36" t="inlineStr">
        <is>
          <t>Щит ЩО1
16 590,16 = [20 000 / 1,22] +  1,2% Заг.скл</t>
        </is>
      </c>
      <c r="D1023" s="37" t="inlineStr">
        <is>
          <t>КОМП</t>
        </is>
      </c>
      <c r="E1023" s="38" t="n">
        <v>1</v>
      </c>
      <c r="F1023" s="39" t="n">
        <v>16590.16</v>
      </c>
      <c r="G1023" s="40" t="n"/>
      <c r="H1023" s="39" t="n">
        <v>2576.11</v>
      </c>
      <c r="I1023" s="40" t="n"/>
      <c r="J1023" s="40" t="n">
        <v>6.44</v>
      </c>
      <c r="K1023" s="39" t="n">
        <v>16590.16</v>
      </c>
      <c r="L1023" s="44" t="n"/>
    </row>
    <row r="1024" ht="15" customHeight="1">
      <c r="G1024" s="81" t="n">
        <v>2576.11</v>
      </c>
      <c r="J1024" s="81" t="n">
        <v>16590.16</v>
      </c>
      <c r="L1024" s="42" t="n">
        <v>0</v>
      </c>
    </row>
    <row r="1025" ht="28.5" customHeight="1">
      <c r="A1025" s="35" t="inlineStr">
        <is>
          <t>4</t>
        </is>
      </c>
      <c r="B1025" s="36" t="inlineStr">
        <is>
          <t>Прайс-лист</t>
        </is>
      </c>
      <c r="C1025" s="36" t="inlineStr">
        <is>
          <t>Щит ЩО2, ЩО3
16 590,16 = [20 000 / 1,22] +  1,2% Заг.скл</t>
        </is>
      </c>
      <c r="D1025" s="37" t="inlineStr">
        <is>
          <t>КОМП</t>
        </is>
      </c>
      <c r="E1025" s="38" t="n">
        <v>2</v>
      </c>
      <c r="F1025" s="39" t="n">
        <v>16393.44</v>
      </c>
      <c r="G1025" s="40" t="n"/>
      <c r="H1025" s="39" t="n">
        <v>32786.88</v>
      </c>
      <c r="I1025" s="40" t="n"/>
      <c r="J1025" s="40" t="n">
        <v>6.44</v>
      </c>
      <c r="K1025" s="39" t="n">
        <v>33180.32</v>
      </c>
      <c r="L1025" s="44" t="n"/>
    </row>
    <row r="1026" ht="15" customHeight="1">
      <c r="G1026" s="81" t="n">
        <v>32786.88</v>
      </c>
      <c r="J1026" s="81" t="n">
        <v>33180.32</v>
      </c>
      <c r="L1026" s="42" t="n">
        <v>0</v>
      </c>
    </row>
    <row r="1027" ht="28.5" customHeight="1">
      <c r="A1027" s="35" t="inlineStr">
        <is>
          <t>5</t>
        </is>
      </c>
      <c r="B1027" s="36" t="inlineStr">
        <is>
          <t>Прайс-лист</t>
        </is>
      </c>
      <c r="C1027" s="36" t="inlineStr">
        <is>
          <t>Щит ЩО4
16 590,16 = [20 000 / 1,22] +  1,2% Заг.скл</t>
        </is>
      </c>
      <c r="D1027" s="37" t="inlineStr">
        <is>
          <t>КОМП</t>
        </is>
      </c>
      <c r="E1027" s="38" t="n">
        <v>1</v>
      </c>
      <c r="F1027" s="39" t="n">
        <v>16393.44</v>
      </c>
      <c r="G1027" s="40" t="n"/>
      <c r="H1027" s="39" t="n">
        <v>16393.44</v>
      </c>
      <c r="I1027" s="40" t="n"/>
      <c r="J1027" s="40" t="n">
        <v>6.44</v>
      </c>
      <c r="K1027" s="39" t="n">
        <v>16590.16</v>
      </c>
      <c r="L1027" s="44" t="n"/>
    </row>
    <row r="1028" ht="15" customHeight="1">
      <c r="G1028" s="81" t="n">
        <v>16393.44</v>
      </c>
      <c r="J1028" s="81" t="n">
        <v>16590.16</v>
      </c>
      <c r="L1028" s="42" t="n">
        <v>0</v>
      </c>
    </row>
    <row r="1029" ht="28.5" customHeight="1">
      <c r="A1029" s="35" t="inlineStr">
        <is>
          <t>6</t>
        </is>
      </c>
      <c r="B1029" s="36" t="inlineStr">
        <is>
          <t>Прайс-лист</t>
        </is>
      </c>
      <c r="C1029" s="36" t="inlineStr">
        <is>
          <t>Щит ЩО-А1
16 590,16 = [20 000 / 1,22] +  1,2% Заг.скл</t>
        </is>
      </c>
      <c r="D1029" s="37" t="inlineStr">
        <is>
          <t>КОМП</t>
        </is>
      </c>
      <c r="E1029" s="38" t="n">
        <v>1</v>
      </c>
      <c r="F1029" s="39" t="n">
        <v>16393.44</v>
      </c>
      <c r="G1029" s="40" t="n"/>
      <c r="H1029" s="39" t="n">
        <v>16393.44</v>
      </c>
      <c r="I1029" s="40" t="n"/>
      <c r="J1029" s="40" t="n">
        <v>6.44</v>
      </c>
      <c r="K1029" s="39" t="n">
        <v>16590.16</v>
      </c>
      <c r="L1029" s="44" t="n"/>
    </row>
    <row r="1030" ht="15" customHeight="1">
      <c r="G1030" s="81" t="n">
        <v>16393.44</v>
      </c>
      <c r="J1030" s="81" t="n">
        <v>16590.16</v>
      </c>
      <c r="L1030" s="42" t="n">
        <v>0</v>
      </c>
    </row>
    <row r="1031" ht="28.5" customHeight="1">
      <c r="A1031" s="35" t="inlineStr">
        <is>
          <t>7</t>
        </is>
      </c>
      <c r="B1031" s="36" t="inlineStr">
        <is>
          <t>Прайс-лист</t>
        </is>
      </c>
      <c r="C1031" s="36" t="inlineStr">
        <is>
          <t>Щит ЩО-А2
16 590,16 = [20 000 / 1,22] +  1,2% Заг.скл</t>
        </is>
      </c>
      <c r="D1031" s="37" t="inlineStr">
        <is>
          <t>КОМП</t>
        </is>
      </c>
      <c r="E1031" s="38" t="n">
        <v>1</v>
      </c>
      <c r="F1031" s="39" t="n">
        <v>16393.44</v>
      </c>
      <c r="G1031" s="40" t="n"/>
      <c r="H1031" s="39" t="n">
        <v>16393.44</v>
      </c>
      <c r="I1031" s="40" t="n"/>
      <c r="J1031" s="40" t="n">
        <v>6.44</v>
      </c>
      <c r="K1031" s="39" t="n">
        <v>16590.16</v>
      </c>
      <c r="L1031" s="44" t="n"/>
    </row>
    <row r="1032" ht="15" customHeight="1">
      <c r="G1032" s="81" t="n">
        <v>16393.44</v>
      </c>
      <c r="J1032" s="81" t="n">
        <v>16590.16</v>
      </c>
      <c r="L1032" s="42" t="n">
        <v>0</v>
      </c>
    </row>
    <row r="1033" ht="28.5" customHeight="1">
      <c r="A1033" s="35" t="inlineStr">
        <is>
          <t>8</t>
        </is>
      </c>
      <c r="B1033" s="36" t="inlineStr">
        <is>
          <t>Прайс-лист</t>
        </is>
      </c>
      <c r="C1033" s="36" t="inlineStr">
        <is>
          <t>Щит ЩО-А3
16 590,16 = [20 000 / 1,22] +  1,2% Заг.скл</t>
        </is>
      </c>
      <c r="D1033" s="37" t="inlineStr">
        <is>
          <t>КОМП</t>
        </is>
      </c>
      <c r="E1033" s="38" t="n">
        <v>1</v>
      </c>
      <c r="F1033" s="39" t="n">
        <v>16393.44</v>
      </c>
      <c r="G1033" s="40" t="n"/>
      <c r="H1033" s="39" t="n">
        <v>16393.44</v>
      </c>
      <c r="I1033" s="40" t="n"/>
      <c r="J1033" s="40" t="n">
        <v>6.44</v>
      </c>
      <c r="K1033" s="39" t="n">
        <v>16590.16</v>
      </c>
      <c r="L1033" s="44" t="n"/>
    </row>
    <row r="1034" ht="15" customHeight="1">
      <c r="G1034" s="81" t="n">
        <v>16393.44</v>
      </c>
      <c r="J1034" s="81" t="n">
        <v>16590.16</v>
      </c>
      <c r="L1034" s="42" t="n">
        <v>0</v>
      </c>
    </row>
    <row r="1035" ht="28.5" customHeight="1">
      <c r="A1035" s="35" t="inlineStr">
        <is>
          <t>9</t>
        </is>
      </c>
      <c r="B1035" s="36" t="inlineStr">
        <is>
          <t>Прайс-лист</t>
        </is>
      </c>
      <c r="C1035" s="36" t="inlineStr">
        <is>
          <t>Щит ЩО-А4
16 590,16 = [20 000 / 1,22] +  1,2% Заг.скл</t>
        </is>
      </c>
      <c r="D1035" s="37" t="inlineStr">
        <is>
          <t>КОМП</t>
        </is>
      </c>
      <c r="E1035" s="38" t="n">
        <v>1</v>
      </c>
      <c r="F1035" s="39" t="n">
        <v>16393.44</v>
      </c>
      <c r="G1035" s="40" t="n"/>
      <c r="H1035" s="39" t="n">
        <v>16393.44</v>
      </c>
      <c r="I1035" s="40" t="n"/>
      <c r="J1035" s="40" t="n">
        <v>6.44</v>
      </c>
      <c r="K1035" s="39" t="n">
        <v>16590.16</v>
      </c>
      <c r="L1035" s="44" t="n"/>
    </row>
    <row r="1036" ht="15" customHeight="1">
      <c r="G1036" s="81" t="n">
        <v>16393.44</v>
      </c>
      <c r="J1036" s="81" t="n">
        <v>16590.16</v>
      </c>
      <c r="L1036" s="42" t="n">
        <v>0</v>
      </c>
    </row>
    <row r="1037" ht="28.5" customHeight="1">
      <c r="A1037" s="35" t="inlineStr">
        <is>
          <t>10</t>
        </is>
      </c>
      <c r="B1037" s="36" t="inlineStr">
        <is>
          <t>Прайс-лист</t>
        </is>
      </c>
      <c r="C1037" s="36" t="inlineStr">
        <is>
          <t>Пост SB-A1
9 954,10 = [12 000 / 1,22] +  1,2% Заг.скл</t>
        </is>
      </c>
      <c r="D1037" s="37" t="inlineStr">
        <is>
          <t>КОМП</t>
        </is>
      </c>
      <c r="E1037" s="38" t="n">
        <v>1</v>
      </c>
      <c r="F1037" s="39" t="n">
        <v>9836.07</v>
      </c>
      <c r="G1037" s="40" t="n"/>
      <c r="H1037" s="39" t="n">
        <v>9836.07</v>
      </c>
      <c r="I1037" s="40" t="n"/>
      <c r="J1037" s="40" t="n">
        <v>6.44</v>
      </c>
      <c r="K1037" s="39" t="n">
        <v>9954.1</v>
      </c>
      <c r="L1037" s="44" t="n"/>
    </row>
    <row r="1038" ht="15" customHeight="1">
      <c r="G1038" s="81" t="n">
        <v>9836.07</v>
      </c>
      <c r="J1038" s="81" t="n">
        <v>9954.1</v>
      </c>
      <c r="L1038" s="42" t="n">
        <v>0</v>
      </c>
    </row>
    <row r="1039" ht="28.5" customHeight="1">
      <c r="A1039" s="35" t="inlineStr">
        <is>
          <t>11</t>
        </is>
      </c>
      <c r="B1039" s="36" t="inlineStr">
        <is>
          <t>Прайс-лист</t>
        </is>
      </c>
      <c r="C1039" s="36" t="inlineStr">
        <is>
          <t>Пост SB-A2
9 954,10 = [12 000 / 1,22] +  1,2% Заг.скл</t>
        </is>
      </c>
      <c r="D1039" s="37" t="inlineStr">
        <is>
          <t>КОМП</t>
        </is>
      </c>
      <c r="E1039" s="38" t="n">
        <v>1</v>
      </c>
      <c r="F1039" s="39" t="n">
        <v>9836.07</v>
      </c>
      <c r="G1039" s="40" t="n"/>
      <c r="H1039" s="39" t="n">
        <v>9836.07</v>
      </c>
      <c r="I1039" s="40" t="n"/>
      <c r="J1039" s="40" t="n">
        <v>6.44</v>
      </c>
      <c r="K1039" s="39" t="n">
        <v>9954.1</v>
      </c>
      <c r="L1039" s="44" t="n"/>
    </row>
    <row r="1040" ht="15" customHeight="1">
      <c r="G1040" s="81" t="n">
        <v>9836.07</v>
      </c>
      <c r="J1040" s="81" t="n">
        <v>9954.1</v>
      </c>
      <c r="L1040" s="42" t="n">
        <v>0</v>
      </c>
    </row>
    <row r="1041" ht="28.5" customHeight="1">
      <c r="A1041" s="35" t="inlineStr">
        <is>
          <t>12</t>
        </is>
      </c>
      <c r="B1041" s="36" t="inlineStr">
        <is>
          <t>Прайс-лист</t>
        </is>
      </c>
      <c r="C1041" s="36" t="inlineStr">
        <is>
          <t>Пост SB-A3
9 954,10 = [12 000 / 1,22] +  1,2% Заг.скл</t>
        </is>
      </c>
      <c r="D1041" s="37" t="inlineStr">
        <is>
          <t>КОМП</t>
        </is>
      </c>
      <c r="E1041" s="38" t="n">
        <v>1</v>
      </c>
      <c r="F1041" s="39" t="n">
        <v>9836.07</v>
      </c>
      <c r="G1041" s="40" t="n"/>
      <c r="H1041" s="39" t="n">
        <v>9836.07</v>
      </c>
      <c r="I1041" s="40" t="n"/>
      <c r="J1041" s="40" t="n">
        <v>6.44</v>
      </c>
      <c r="K1041" s="39" t="n">
        <v>9954.1</v>
      </c>
      <c r="L1041" s="44" t="n"/>
    </row>
    <row r="1042" ht="15" customHeight="1">
      <c r="G1042" s="81" t="n">
        <v>9836.07</v>
      </c>
      <c r="J1042" s="81" t="n">
        <v>9954.1</v>
      </c>
      <c r="L1042" s="42" t="n">
        <v>0</v>
      </c>
    </row>
    <row r="1043" ht="28.5" customHeight="1">
      <c r="A1043" s="35" t="inlineStr">
        <is>
          <t>13</t>
        </is>
      </c>
      <c r="B1043" s="36" t="inlineStr">
        <is>
          <t>Прайс-лист</t>
        </is>
      </c>
      <c r="C1043" s="36" t="inlineStr">
        <is>
          <t>ЯТП-0,25 230/12-3 УХЛ2 IP54 IEK
19 908,20 = [24 000 / 1,22] +  1,2% Заг.скл</t>
        </is>
      </c>
      <c r="D1043" s="37" t="inlineStr">
        <is>
          <t>КОМП</t>
        </is>
      </c>
      <c r="E1043" s="38" t="n">
        <v>1</v>
      </c>
      <c r="F1043" s="39" t="n">
        <v>19672.13</v>
      </c>
      <c r="G1043" s="40" t="n"/>
      <c r="H1043" s="39" t="n">
        <v>19672.13</v>
      </c>
      <c r="I1043" s="40" t="n"/>
      <c r="J1043" s="40" t="n">
        <v>6.44</v>
      </c>
      <c r="K1043" s="39" t="n">
        <v>19908.2</v>
      </c>
      <c r="L1043" s="44" t="n"/>
    </row>
    <row r="1044" ht="15" customHeight="1">
      <c r="G1044" s="81" t="n">
        <v>19672.13</v>
      </c>
      <c r="J1044" s="81" t="n">
        <v>19908.2</v>
      </c>
      <c r="L1044" s="42" t="n">
        <v>0</v>
      </c>
    </row>
    <row r="1045" ht="41.25" customHeight="1">
      <c r="A1045" s="35" t="inlineStr">
        <is>
          <t>14</t>
        </is>
      </c>
      <c r="B1045" s="36" t="inlineStr">
        <is>
          <t>Прайс-лист</t>
        </is>
      </c>
      <c r="C1045" s="36" t="inlineStr">
        <is>
          <t>Модуль управления аварийным освещением
12 442,62 = [15 000 / 1,22] +  1,2% Заг.скл</t>
        </is>
      </c>
      <c r="D1045" s="37" t="inlineStr">
        <is>
          <t>КОМП</t>
        </is>
      </c>
      <c r="E1045" s="38" t="n">
        <v>1</v>
      </c>
      <c r="F1045" s="39" t="n">
        <v>12295.08</v>
      </c>
      <c r="G1045" s="40" t="n"/>
      <c r="H1045" s="39" t="n">
        <v>12295.08</v>
      </c>
      <c r="I1045" s="40" t="n"/>
      <c r="J1045" s="40" t="n">
        <v>6.44</v>
      </c>
      <c r="K1045" s="39" t="n">
        <v>12442.62</v>
      </c>
      <c r="L1045" s="44" t="n"/>
    </row>
    <row r="1046" ht="15" customHeight="1">
      <c r="G1046" s="81" t="n">
        <v>12295.08</v>
      </c>
      <c r="J1046" s="81" t="n">
        <v>12442.62</v>
      </c>
      <c r="L1046" s="42" t="n">
        <v>0</v>
      </c>
    </row>
    <row r="1047"/>
    <row r="1048" ht="15" customHeight="1">
      <c r="A1048" s="82" t="inlineStr">
        <is>
          <t>Итого по подразделу: Щиты группового освещения</t>
        </is>
      </c>
      <c r="G1048" s="81" t="n">
        <v>178805.61</v>
      </c>
      <c r="I1048" s="43" t="n"/>
      <c r="J1048" s="81" t="n">
        <v>194934.4</v>
      </c>
      <c r="L1048" s="42" t="n">
        <v>0</v>
      </c>
    </row>
    <row r="1049"/>
    <row r="1050"/>
    <row r="1051"/>
    <row r="1052" ht="16.5" customHeight="1">
      <c r="A1052" s="1" t="inlineStr">
        <is>
          <t>Подраздел: Осветительные приборы</t>
        </is>
      </c>
    </row>
    <row r="1053" ht="28.5" customHeight="1">
      <c r="A1053" s="28" t="inlineStr">
        <is>
          <t>15</t>
        </is>
      </c>
      <c r="B1053" s="29" t="inlineStr">
        <is>
          <t>м08-03-593-19</t>
        </is>
      </c>
      <c r="C1053" s="29" t="inlineStr">
        <is>
          <t>Светильник в подвесных потолках</t>
        </is>
      </c>
      <c r="D1053" s="30" t="inlineStr">
        <is>
          <t>100 шт.</t>
        </is>
      </c>
      <c r="E1053" s="24" t="n">
        <v>2.29</v>
      </c>
      <c r="F1053" s="23" t="n">
        <v>1101.54</v>
      </c>
      <c r="G1053" s="18" t="n"/>
      <c r="H1053" s="23" t="n"/>
      <c r="I1053" s="18" t="inlineStr">
        <is>
          <t>м08-03-593-19</t>
        </is>
      </c>
      <c r="J1053" s="18" t="n"/>
      <c r="K1053" s="23" t="n"/>
      <c r="L1053" s="31" t="n"/>
    </row>
    <row r="1054">
      <c r="C1054" s="45" t="inlineStr">
        <is>
          <t>Объем: 2,29=(144+15+6+58+6)/100</t>
        </is>
      </c>
    </row>
    <row r="1055" ht="14.25" customHeight="1">
      <c r="A1055" s="28" t="n"/>
      <c r="B1055" s="29" t="n"/>
      <c r="C1055" s="29" t="inlineStr">
        <is>
          <t>Зарплата</t>
        </is>
      </c>
      <c r="D1055" s="30" t="n"/>
      <c r="E1055" s="24" t="n"/>
      <c r="F1055" s="23" t="n">
        <v>936.45</v>
      </c>
      <c r="G1055" s="18" t="n"/>
      <c r="H1055" s="23" t="n">
        <v>2144.47</v>
      </c>
      <c r="I1055" s="18" t="n"/>
      <c r="J1055" s="18" t="n">
        <v>56.04</v>
      </c>
      <c r="K1055" s="23" t="n">
        <v>120176.13</v>
      </c>
      <c r="L1055" s="31" t="n"/>
    </row>
    <row r="1056" ht="14.25" customHeight="1">
      <c r="A1056" s="28" t="n"/>
      <c r="B1056" s="29" t="n"/>
      <c r="C1056" s="29" t="inlineStr">
        <is>
          <t>Эксплуатация машин</t>
        </is>
      </c>
      <c r="D1056" s="30" t="n"/>
      <c r="E1056" s="24" t="n"/>
      <c r="F1056" s="23" t="n">
        <v>44.36</v>
      </c>
      <c r="G1056" s="18" t="n"/>
      <c r="H1056" s="23" t="n">
        <v>101.58</v>
      </c>
      <c r="I1056" s="18" t="n"/>
      <c r="J1056" s="18" t="n">
        <v>17.45</v>
      </c>
      <c r="K1056" s="23" t="n">
        <v>1772.65</v>
      </c>
      <c r="L1056" s="31" t="n"/>
    </row>
    <row r="1057" ht="14.25" customHeight="1">
      <c r="A1057" s="28" t="n"/>
      <c r="B1057" s="29" t="n"/>
      <c r="C1057" s="29" t="inlineStr">
        <is>
          <t>в т.ч. зарплата машинистов</t>
        </is>
      </c>
      <c r="D1057" s="30" t="n"/>
      <c r="E1057" s="24" t="n"/>
      <c r="F1057" s="23" t="n">
        <v>2.7</v>
      </c>
      <c r="G1057" s="18" t="n"/>
      <c r="H1057" s="32" t="n">
        <v>6.18</v>
      </c>
      <c r="I1057" s="18" t="n"/>
      <c r="J1057" s="18" t="n">
        <v>56.04</v>
      </c>
      <c r="K1057" s="32" t="n">
        <v>346.5</v>
      </c>
      <c r="L1057" s="31" t="n"/>
    </row>
    <row r="1058" ht="14.25" customHeight="1">
      <c r="A1058" s="28" t="n"/>
      <c r="B1058" s="29" t="n"/>
      <c r="C1058" s="29" t="inlineStr">
        <is>
          <t>Материальные ресурсы</t>
        </is>
      </c>
      <c r="D1058" s="30" t="n"/>
      <c r="E1058" s="24" t="n"/>
      <c r="F1058" s="23" t="n">
        <v>120.73</v>
      </c>
      <c r="G1058" s="18" t="n"/>
      <c r="H1058" s="23" t="n">
        <v>276.47</v>
      </c>
      <c r="I1058" s="18" t="n"/>
      <c r="J1058" s="18" t="n">
        <v>25.09</v>
      </c>
      <c r="K1058" s="23" t="n">
        <v>6936.67</v>
      </c>
      <c r="L1058" s="31" t="n"/>
    </row>
    <row r="1059" ht="14.25" customHeight="1">
      <c r="A1059" s="28" t="n"/>
      <c r="B1059" s="29" t="n"/>
      <c r="C1059" s="29" t="inlineStr">
        <is>
          <t>НР от ФОТ</t>
        </is>
      </c>
      <c r="D1059" s="30" t="inlineStr">
        <is>
          <t>%</t>
        </is>
      </c>
      <c r="E1059" s="24" t="n">
        <v>97</v>
      </c>
      <c r="F1059" s="33" t="n"/>
      <c r="G1059" s="18" t="n"/>
      <c r="H1059" s="23" t="n">
        <v>2086.13</v>
      </c>
      <c r="I1059" s="34" t="n"/>
      <c r="J1059" s="19" t="n">
        <v>97</v>
      </c>
      <c r="K1059" s="23" t="n">
        <v>116906.95</v>
      </c>
      <c r="L1059" s="31" t="n"/>
    </row>
    <row r="1060" ht="14.25" customHeight="1">
      <c r="A1060" s="28" t="n"/>
      <c r="B1060" s="29" t="n"/>
      <c r="C1060" s="29" t="inlineStr">
        <is>
          <t>СП от ФОТ</t>
        </is>
      </c>
      <c r="D1060" s="30" t="inlineStr">
        <is>
          <t>%</t>
        </is>
      </c>
      <c r="E1060" s="24" t="n">
        <v>51</v>
      </c>
      <c r="F1060" s="33" t="n"/>
      <c r="G1060" s="18" t="n"/>
      <c r="H1060" s="23" t="n">
        <v>1096.83</v>
      </c>
      <c r="I1060" s="34" t="n"/>
      <c r="J1060" s="19" t="n">
        <v>51</v>
      </c>
      <c r="K1060" s="23" t="n">
        <v>61466.54</v>
      </c>
      <c r="L1060" s="31" t="n"/>
    </row>
    <row r="1061" ht="14.25" customHeight="1">
      <c r="A1061" s="35" t="n"/>
      <c r="B1061" s="36" t="n"/>
      <c r="C1061" s="36" t="inlineStr">
        <is>
          <t>Затраты труда</t>
        </is>
      </c>
      <c r="D1061" s="37" t="inlineStr">
        <is>
          <t>чел-ч</t>
        </is>
      </c>
      <c r="E1061" s="38" t="n">
        <v>94.40000000000001</v>
      </c>
      <c r="F1061" s="39" t="n"/>
      <c r="G1061" s="40" t="n"/>
      <c r="H1061" s="39" t="n"/>
      <c r="I1061" s="40" t="n"/>
      <c r="J1061" s="40" t="n"/>
      <c r="K1061" s="39" t="n"/>
      <c r="L1061" s="41" t="n">
        <v>216.176</v>
      </c>
    </row>
    <row r="1062" ht="15" customHeight="1">
      <c r="G1062" s="81" t="n">
        <v>5705.48</v>
      </c>
      <c r="J1062" s="81" t="n">
        <v>307258.94</v>
      </c>
      <c r="L1062" s="42" t="n">
        <v>216.176</v>
      </c>
    </row>
    <row r="1063" ht="28.5" customHeight="1">
      <c r="A1063" s="28" t="inlineStr">
        <is>
          <t>16</t>
        </is>
      </c>
      <c r="B1063" s="29" t="inlineStr">
        <is>
          <t>м08-03-594-9</t>
        </is>
      </c>
      <c r="C1063" s="29" t="inlineStr">
        <is>
          <t>Светильник на кронштейнах</t>
        </is>
      </c>
      <c r="D1063" s="30" t="inlineStr">
        <is>
          <t>100 шт.</t>
        </is>
      </c>
      <c r="E1063" s="24" t="n">
        <v>0.14</v>
      </c>
      <c r="F1063" s="23" t="n">
        <v>1590.04</v>
      </c>
      <c r="G1063" s="18" t="n"/>
      <c r="H1063" s="23" t="n"/>
      <c r="I1063" s="18" t="inlineStr">
        <is>
          <t>м08-03-594-9</t>
        </is>
      </c>
      <c r="J1063" s="18" t="n"/>
      <c r="K1063" s="23" t="n"/>
      <c r="L1063" s="31" t="n"/>
    </row>
    <row r="1064">
      <c r="C1064" s="45" t="inlineStr">
        <is>
          <t>Объем: 0,14=(14)/100</t>
        </is>
      </c>
    </row>
    <row r="1065" ht="14.25" customHeight="1">
      <c r="A1065" s="28" t="n"/>
      <c r="B1065" s="29" t="n"/>
      <c r="C1065" s="29" t="inlineStr">
        <is>
          <t>Зарплата</t>
        </is>
      </c>
      <c r="D1065" s="30" t="n"/>
      <c r="E1065" s="24" t="n"/>
      <c r="F1065" s="23" t="n">
        <v>1404.67</v>
      </c>
      <c r="G1065" s="18" t="n"/>
      <c r="H1065" s="23" t="n">
        <v>196.65</v>
      </c>
      <c r="I1065" s="18" t="n"/>
      <c r="J1065" s="18" t="n">
        <v>56.04</v>
      </c>
      <c r="K1065" s="23" t="n">
        <v>11020.48</v>
      </c>
      <c r="L1065" s="31" t="n"/>
    </row>
    <row r="1066" ht="14.25" customHeight="1">
      <c r="A1066" s="28" t="n"/>
      <c r="B1066" s="29" t="n"/>
      <c r="C1066" s="29" t="inlineStr">
        <is>
          <t>Эксплуатация машин</t>
        </is>
      </c>
      <c r="D1066" s="30" t="n"/>
      <c r="E1066" s="24" t="n"/>
      <c r="F1066" s="23" t="n">
        <v>44.36</v>
      </c>
      <c r="G1066" s="18" t="n"/>
      <c r="H1066" s="23" t="n">
        <v>6.21</v>
      </c>
      <c r="I1066" s="18" t="n"/>
      <c r="J1066" s="18" t="n">
        <v>17.45</v>
      </c>
      <c r="K1066" s="23" t="n">
        <v>108.37</v>
      </c>
      <c r="L1066" s="31" t="n"/>
    </row>
    <row r="1067" ht="14.25" customHeight="1">
      <c r="A1067" s="28" t="n"/>
      <c r="B1067" s="29" t="n"/>
      <c r="C1067" s="29" t="inlineStr">
        <is>
          <t>в т.ч. зарплата машинистов</t>
        </is>
      </c>
      <c r="D1067" s="30" t="n"/>
      <c r="E1067" s="24" t="n"/>
      <c r="F1067" s="23" t="n">
        <v>2.7</v>
      </c>
      <c r="G1067" s="18" t="n"/>
      <c r="H1067" s="32" t="n">
        <v>0.38</v>
      </c>
      <c r="I1067" s="18" t="n"/>
      <c r="J1067" s="18" t="n">
        <v>56.04</v>
      </c>
      <c r="K1067" s="32" t="n">
        <v>21.18</v>
      </c>
      <c r="L1067" s="31" t="n"/>
    </row>
    <row r="1068" ht="14.25" customHeight="1">
      <c r="A1068" s="28" t="n"/>
      <c r="B1068" s="29" t="n"/>
      <c r="C1068" s="29" t="inlineStr">
        <is>
          <t>Материальные ресурсы</t>
        </is>
      </c>
      <c r="D1068" s="30" t="n"/>
      <c r="E1068" s="24" t="n"/>
      <c r="F1068" s="23" t="n">
        <v>141.01</v>
      </c>
      <c r="G1068" s="18" t="n"/>
      <c r="H1068" s="23" t="n">
        <v>19.74</v>
      </c>
      <c r="I1068" s="18" t="n"/>
      <c r="J1068" s="18" t="n">
        <v>18.52</v>
      </c>
      <c r="K1068" s="23" t="n">
        <v>365.61</v>
      </c>
      <c r="L1068" s="31" t="n"/>
    </row>
    <row r="1069" ht="14.25" customHeight="1">
      <c r="A1069" s="28" t="n"/>
      <c r="B1069" s="29" t="n"/>
      <c r="C1069" s="29" t="inlineStr">
        <is>
          <t>НР от ФОТ</t>
        </is>
      </c>
      <c r="D1069" s="30" t="inlineStr">
        <is>
          <t>%</t>
        </is>
      </c>
      <c r="E1069" s="24" t="n">
        <v>97</v>
      </c>
      <c r="F1069" s="33" t="n"/>
      <c r="G1069" s="18" t="n"/>
      <c r="H1069" s="23" t="n">
        <v>191.12</v>
      </c>
      <c r="I1069" s="34" t="n"/>
      <c r="J1069" s="19" t="n">
        <v>97</v>
      </c>
      <c r="K1069" s="23" t="n">
        <v>10710.41</v>
      </c>
      <c r="L1069" s="31" t="n"/>
    </row>
    <row r="1070" ht="14.25" customHeight="1">
      <c r="A1070" s="28" t="n"/>
      <c r="B1070" s="29" t="n"/>
      <c r="C1070" s="29" t="inlineStr">
        <is>
          <t>СП от ФОТ</t>
        </is>
      </c>
      <c r="D1070" s="30" t="inlineStr">
        <is>
          <t>%</t>
        </is>
      </c>
      <c r="E1070" s="24" t="n">
        <v>51</v>
      </c>
      <c r="F1070" s="33" t="n"/>
      <c r="G1070" s="18" t="n"/>
      <c r="H1070" s="23" t="n">
        <v>100.49</v>
      </c>
      <c r="I1070" s="34" t="n"/>
      <c r="J1070" s="19" t="n">
        <v>51</v>
      </c>
      <c r="K1070" s="23" t="n">
        <v>5631.25</v>
      </c>
      <c r="L1070" s="31" t="n"/>
    </row>
    <row r="1071" ht="14.25" customHeight="1">
      <c r="A1071" s="35" t="n"/>
      <c r="B1071" s="36" t="n"/>
      <c r="C1071" s="36" t="inlineStr">
        <is>
          <t>Затраты труда</t>
        </is>
      </c>
      <c r="D1071" s="37" t="inlineStr">
        <is>
          <t>чел-ч</t>
        </is>
      </c>
      <c r="E1071" s="38" t="n">
        <v>141.6</v>
      </c>
      <c r="F1071" s="39" t="n"/>
      <c r="G1071" s="40" t="n"/>
      <c r="H1071" s="39" t="n"/>
      <c r="I1071" s="40" t="n"/>
      <c r="J1071" s="40" t="n"/>
      <c r="K1071" s="39" t="n"/>
      <c r="L1071" s="41" t="n">
        <v>19.824</v>
      </c>
    </row>
    <row r="1072" ht="15" customHeight="1">
      <c r="G1072" s="81" t="n">
        <v>514.21</v>
      </c>
      <c r="J1072" s="81" t="n">
        <v>27836.12</v>
      </c>
      <c r="L1072" s="42" t="n">
        <v>19.824</v>
      </c>
    </row>
    <row r="1073" ht="71.25" customHeight="1">
      <c r="A1073" s="28" t="inlineStr">
        <is>
          <t>17</t>
        </is>
      </c>
      <c r="B1073" s="29" t="inlineStr">
        <is>
          <t>м08-03-593-6</t>
        </is>
      </c>
      <c r="C1073" s="29" t="inlineStr">
        <is>
          <t>Светильник потолочный или настенный с креплением винтами или болтами для помещений с нормальными условиями среды, одноламповый</t>
        </is>
      </c>
      <c r="D1073" s="30" t="inlineStr">
        <is>
          <t>100 шт.</t>
        </is>
      </c>
      <c r="E1073" s="24" t="n">
        <v>1.28</v>
      </c>
      <c r="F1073" s="23" t="n">
        <v>1442.38</v>
      </c>
      <c r="G1073" s="18" t="n"/>
      <c r="H1073" s="23" t="n"/>
      <c r="I1073" s="18" t="inlineStr">
        <is>
          <t>м08-03-593-6</t>
        </is>
      </c>
      <c r="J1073" s="18" t="n"/>
      <c r="K1073" s="23" t="n"/>
      <c r="L1073" s="31" t="n"/>
    </row>
    <row r="1074">
      <c r="C1074" s="45" t="inlineStr">
        <is>
          <t>Объем: 1,28=(15+22+20+4+28+34+5)/100</t>
        </is>
      </c>
    </row>
    <row r="1075" ht="14.25" customHeight="1">
      <c r="A1075" s="28" t="n"/>
      <c r="B1075" s="29" t="n"/>
      <c r="C1075" s="29" t="inlineStr">
        <is>
          <t>Зарплата</t>
        </is>
      </c>
      <c r="D1075" s="30" t="n"/>
      <c r="E1075" s="24" t="n"/>
      <c r="F1075" s="23" t="n">
        <v>700.75</v>
      </c>
      <c r="G1075" s="18" t="n"/>
      <c r="H1075" s="23" t="n">
        <v>896.96</v>
      </c>
      <c r="I1075" s="18" t="n"/>
      <c r="J1075" s="18" t="n">
        <v>56.04</v>
      </c>
      <c r="K1075" s="23" t="n">
        <v>50265.64</v>
      </c>
      <c r="L1075" s="31" t="n"/>
    </row>
    <row r="1076" ht="14.25" customHeight="1">
      <c r="A1076" s="28" t="n"/>
      <c r="B1076" s="29" t="n"/>
      <c r="C1076" s="29" t="inlineStr">
        <is>
          <t>Эксплуатация машин</t>
        </is>
      </c>
      <c r="D1076" s="30" t="n"/>
      <c r="E1076" s="24" t="n"/>
      <c r="F1076" s="23" t="n">
        <v>226.27</v>
      </c>
      <c r="G1076" s="18" t="n"/>
      <c r="H1076" s="23" t="n">
        <v>289.63</v>
      </c>
      <c r="I1076" s="18" t="n"/>
      <c r="J1076" s="18" t="n">
        <v>15.6</v>
      </c>
      <c r="K1076" s="23" t="n">
        <v>4518.16</v>
      </c>
      <c r="L1076" s="31" t="n"/>
    </row>
    <row r="1077" ht="14.25" customHeight="1">
      <c r="A1077" s="28" t="n"/>
      <c r="B1077" s="29" t="n"/>
      <c r="C1077" s="29" t="inlineStr">
        <is>
          <t>в т.ч. зарплата машинистов</t>
        </is>
      </c>
      <c r="D1077" s="30" t="n"/>
      <c r="E1077" s="24" t="n"/>
      <c r="F1077" s="23" t="n">
        <v>11.88</v>
      </c>
      <c r="G1077" s="18" t="n"/>
      <c r="H1077" s="32" t="n">
        <v>15.21</v>
      </c>
      <c r="I1077" s="18" t="n"/>
      <c r="J1077" s="18" t="n">
        <v>56.04</v>
      </c>
      <c r="K1077" s="32" t="n">
        <v>852.17</v>
      </c>
      <c r="L1077" s="31" t="n"/>
    </row>
    <row r="1078" ht="14.25" customHeight="1">
      <c r="A1078" s="28" t="n"/>
      <c r="B1078" s="29" t="n"/>
      <c r="C1078" s="29" t="inlineStr">
        <is>
          <t>Материальные ресурсы</t>
        </is>
      </c>
      <c r="D1078" s="30" t="n"/>
      <c r="E1078" s="24" t="n"/>
      <c r="F1078" s="23" t="n">
        <v>515.36</v>
      </c>
      <c r="G1078" s="18" t="n"/>
      <c r="H1078" s="23" t="n">
        <v>659.66</v>
      </c>
      <c r="I1078" s="18" t="n"/>
      <c r="J1078" s="18" t="n">
        <v>7.15</v>
      </c>
      <c r="K1078" s="23" t="n">
        <v>4716.57</v>
      </c>
      <c r="L1078" s="31" t="n"/>
    </row>
    <row r="1079" ht="14.25" customHeight="1">
      <c r="A1079" s="28" t="n"/>
      <c r="B1079" s="29" t="n"/>
      <c r="C1079" s="29" t="inlineStr">
        <is>
          <t>НР от ФОТ</t>
        </is>
      </c>
      <c r="D1079" s="30" t="inlineStr">
        <is>
          <t>%</t>
        </is>
      </c>
      <c r="E1079" s="24" t="n">
        <v>97</v>
      </c>
      <c r="F1079" s="33" t="n"/>
      <c r="G1079" s="18" t="n"/>
      <c r="H1079" s="23" t="n">
        <v>884.8</v>
      </c>
      <c r="I1079" s="34" t="n"/>
      <c r="J1079" s="19" t="n">
        <v>97</v>
      </c>
      <c r="K1079" s="23" t="n">
        <v>49584.28</v>
      </c>
      <c r="L1079" s="31" t="n"/>
    </row>
    <row r="1080" ht="14.25" customHeight="1">
      <c r="A1080" s="28" t="n"/>
      <c r="B1080" s="29" t="n"/>
      <c r="C1080" s="29" t="inlineStr">
        <is>
          <t>СП от ФОТ</t>
        </is>
      </c>
      <c r="D1080" s="30" t="inlineStr">
        <is>
          <t>%</t>
        </is>
      </c>
      <c r="E1080" s="24" t="n">
        <v>51</v>
      </c>
      <c r="F1080" s="33" t="n"/>
      <c r="G1080" s="18" t="n"/>
      <c r="H1080" s="23" t="n">
        <v>465.21</v>
      </c>
      <c r="I1080" s="34" t="n"/>
      <c r="J1080" s="19" t="n">
        <v>51</v>
      </c>
      <c r="K1080" s="23" t="n">
        <v>26070.08</v>
      </c>
      <c r="L1080" s="31" t="n"/>
    </row>
    <row r="1081" ht="14.25" customHeight="1">
      <c r="A1081" s="35" t="n"/>
      <c r="B1081" s="36" t="n"/>
      <c r="C1081" s="36" t="inlineStr">
        <is>
          <t>Затраты труда</t>
        </is>
      </c>
      <c r="D1081" s="37" t="inlineStr">
        <is>
          <t>чел-ч</t>
        </is>
      </c>
      <c r="E1081" s="38" t="n">
        <v>70.64</v>
      </c>
      <c r="F1081" s="39" t="n"/>
      <c r="G1081" s="40" t="n"/>
      <c r="H1081" s="39" t="n"/>
      <c r="I1081" s="40" t="n"/>
      <c r="J1081" s="40" t="n"/>
      <c r="K1081" s="39" t="n"/>
      <c r="L1081" s="41" t="n">
        <v>90.4192</v>
      </c>
    </row>
    <row r="1082" ht="15" customHeight="1">
      <c r="G1082" s="81" t="n">
        <v>3196.26</v>
      </c>
      <c r="J1082" s="81" t="n">
        <v>135154.73</v>
      </c>
      <c r="L1082" s="42" t="n">
        <v>90.4192</v>
      </c>
    </row>
    <row r="1083" ht="28.5" customHeight="1">
      <c r="A1083" s="28" t="inlineStr">
        <is>
          <t>18</t>
        </is>
      </c>
      <c r="B1083" s="29" t="inlineStr">
        <is>
          <t>м08-03-593-9</t>
        </is>
      </c>
      <c r="C1083" s="29" t="inlineStr">
        <is>
          <t>Светильник местного освещения</t>
        </is>
      </c>
      <c r="D1083" s="30" t="inlineStr">
        <is>
          <t>100 шт.</t>
        </is>
      </c>
      <c r="E1083" s="24" t="n">
        <v>0.6899999999999999</v>
      </c>
      <c r="F1083" s="23" t="n">
        <v>1112.01</v>
      </c>
      <c r="G1083" s="18" t="n"/>
      <c r="H1083" s="23" t="n"/>
      <c r="I1083" s="18" t="inlineStr">
        <is>
          <t>м08-03-593-9</t>
        </is>
      </c>
      <c r="J1083" s="18" t="n"/>
      <c r="K1083" s="23" t="n"/>
      <c r="L1083" s="31" t="n"/>
    </row>
    <row r="1084">
      <c r="C1084" s="45" t="inlineStr">
        <is>
          <t>Объем: 0,69=(45+20+4)/100</t>
        </is>
      </c>
    </row>
    <row r="1085" ht="14.25" customHeight="1">
      <c r="A1085" s="28" t="n"/>
      <c r="B1085" s="29" t="n"/>
      <c r="C1085" s="29" t="inlineStr">
        <is>
          <t>Зарплата</t>
        </is>
      </c>
      <c r="D1085" s="30" t="n"/>
      <c r="E1085" s="24" t="n"/>
      <c r="F1085" s="23" t="n">
        <v>676.9400000000001</v>
      </c>
      <c r="G1085" s="18" t="n"/>
      <c r="H1085" s="23" t="n">
        <v>467.09</v>
      </c>
      <c r="I1085" s="18" t="n"/>
      <c r="J1085" s="18" t="n">
        <v>56.04</v>
      </c>
      <c r="K1085" s="23" t="n">
        <v>26175.65</v>
      </c>
      <c r="L1085" s="31" t="n"/>
    </row>
    <row r="1086" ht="14.25" customHeight="1">
      <c r="A1086" s="28" t="n"/>
      <c r="B1086" s="29" t="n"/>
      <c r="C1086" s="29" t="inlineStr">
        <is>
          <t>Эксплуатация машин</t>
        </is>
      </c>
      <c r="D1086" s="30" t="n"/>
      <c r="E1086" s="24" t="n"/>
      <c r="F1086" s="23" t="n">
        <v>22.18</v>
      </c>
      <c r="G1086" s="18" t="n"/>
      <c r="H1086" s="23" t="n">
        <v>15.3</v>
      </c>
      <c r="I1086" s="18" t="n"/>
      <c r="J1086" s="18" t="n">
        <v>17.45</v>
      </c>
      <c r="K1086" s="23" t="n">
        <v>267.06</v>
      </c>
      <c r="L1086" s="31" t="n"/>
    </row>
    <row r="1087" ht="14.25" customHeight="1">
      <c r="A1087" s="28" t="n"/>
      <c r="B1087" s="29" t="n"/>
      <c r="C1087" s="29" t="inlineStr">
        <is>
          <t>в т.ч. зарплата машинистов</t>
        </is>
      </c>
      <c r="D1087" s="30" t="n"/>
      <c r="E1087" s="24" t="n"/>
      <c r="F1087" s="23" t="n">
        <v>1.35</v>
      </c>
      <c r="G1087" s="18" t="n"/>
      <c r="H1087" s="32" t="n">
        <v>0.93</v>
      </c>
      <c r="I1087" s="18" t="n"/>
      <c r="J1087" s="18" t="n">
        <v>56.04</v>
      </c>
      <c r="K1087" s="32" t="n">
        <v>52.2</v>
      </c>
      <c r="L1087" s="31" t="n"/>
    </row>
    <row r="1088" ht="14.25" customHeight="1">
      <c r="A1088" s="28" t="n"/>
      <c r="B1088" s="29" t="n"/>
      <c r="C1088" s="29" t="inlineStr">
        <is>
          <t>Материальные ресурсы</t>
        </is>
      </c>
      <c r="D1088" s="30" t="n"/>
      <c r="E1088" s="24" t="n"/>
      <c r="F1088" s="23" t="n">
        <v>412.89</v>
      </c>
      <c r="G1088" s="18" t="n"/>
      <c r="H1088" s="23" t="n">
        <v>284.89</v>
      </c>
      <c r="I1088" s="18" t="n"/>
      <c r="J1088" s="18" t="n">
        <v>4.06</v>
      </c>
      <c r="K1088" s="23" t="n">
        <v>1156.67</v>
      </c>
      <c r="L1088" s="31" t="n"/>
    </row>
    <row r="1089" ht="14.25" customHeight="1">
      <c r="A1089" s="28" t="n"/>
      <c r="B1089" s="29" t="n"/>
      <c r="C1089" s="29" t="inlineStr">
        <is>
          <t>НР от ФОТ</t>
        </is>
      </c>
      <c r="D1089" s="30" t="inlineStr">
        <is>
          <t>%</t>
        </is>
      </c>
      <c r="E1089" s="24" t="n">
        <v>97</v>
      </c>
      <c r="F1089" s="33" t="n"/>
      <c r="G1089" s="18" t="n"/>
      <c r="H1089" s="23" t="n">
        <v>453.98</v>
      </c>
      <c r="I1089" s="34" t="n"/>
      <c r="J1089" s="19" t="n">
        <v>97</v>
      </c>
      <c r="K1089" s="23" t="n">
        <v>25441.01</v>
      </c>
      <c r="L1089" s="31" t="n"/>
    </row>
    <row r="1090" ht="14.25" customHeight="1">
      <c r="A1090" s="28" t="n"/>
      <c r="B1090" s="29" t="n"/>
      <c r="C1090" s="29" t="inlineStr">
        <is>
          <t>СП от ФОТ</t>
        </is>
      </c>
      <c r="D1090" s="30" t="inlineStr">
        <is>
          <t>%</t>
        </is>
      </c>
      <c r="E1090" s="24" t="n">
        <v>51</v>
      </c>
      <c r="F1090" s="33" t="n"/>
      <c r="G1090" s="18" t="n"/>
      <c r="H1090" s="23" t="n">
        <v>238.69</v>
      </c>
      <c r="I1090" s="34" t="n"/>
      <c r="J1090" s="19" t="n">
        <v>51</v>
      </c>
      <c r="K1090" s="23" t="n">
        <v>13376.2</v>
      </c>
      <c r="L1090" s="31" t="n"/>
    </row>
    <row r="1091" ht="14.25" customHeight="1">
      <c r="A1091" s="35" t="n"/>
      <c r="B1091" s="36" t="n"/>
      <c r="C1091" s="36" t="inlineStr">
        <is>
          <t>Затраты труда</t>
        </is>
      </c>
      <c r="D1091" s="37" t="inlineStr">
        <is>
          <t>чел-ч</t>
        </is>
      </c>
      <c r="E1091" s="38" t="n">
        <v>68.23999999999999</v>
      </c>
      <c r="F1091" s="39" t="n"/>
      <c r="G1091" s="40" t="n"/>
      <c r="H1091" s="39" t="n"/>
      <c r="I1091" s="40" t="n"/>
      <c r="J1091" s="40" t="n"/>
      <c r="K1091" s="39" t="n"/>
      <c r="L1091" s="41" t="n">
        <v>47.0856</v>
      </c>
    </row>
    <row r="1092" ht="15" customHeight="1">
      <c r="G1092" s="81" t="n">
        <v>1459.95</v>
      </c>
      <c r="J1092" s="81" t="n">
        <v>66416.59</v>
      </c>
      <c r="L1092" s="42" t="n">
        <v>47.0856</v>
      </c>
    </row>
    <row r="1093" ht="28.5" customHeight="1">
      <c r="A1093" s="35" t="inlineStr">
        <is>
          <t>19</t>
        </is>
      </c>
      <c r="B1093" s="36" t="inlineStr">
        <is>
          <t>Прайс-лист</t>
        </is>
      </c>
      <c r="C1093" s="36" t="inlineStr">
        <is>
          <t>Светильник OPTIMA.OPL ECO LED 595
9 614,75 = [11 500 / 1,22] +  2% Заг.скл</t>
        </is>
      </c>
      <c r="D1093" s="37" t="inlineStr">
        <is>
          <t>ШТ</t>
        </is>
      </c>
      <c r="E1093" s="38" t="n">
        <v>144</v>
      </c>
      <c r="F1093" s="39" t="n">
        <v>9426.23</v>
      </c>
      <c r="G1093" s="40" t="n"/>
      <c r="H1093" s="39" t="n">
        <v>1357377.12</v>
      </c>
      <c r="I1093" s="40" t="n"/>
      <c r="J1093" s="40" t="n">
        <v>9.82</v>
      </c>
      <c r="K1093" s="39" t="n">
        <v>1384524</v>
      </c>
      <c r="L1093" s="44" t="n"/>
    </row>
    <row r="1094" ht="15" customHeight="1">
      <c r="G1094" s="81" t="n">
        <v>1357377.12</v>
      </c>
      <c r="J1094" s="81" t="n">
        <v>1384524</v>
      </c>
      <c r="L1094" s="42" t="n">
        <v>0</v>
      </c>
    </row>
    <row r="1095" ht="41.25" customHeight="1">
      <c r="A1095" s="35" t="inlineStr">
        <is>
          <t>20</t>
        </is>
      </c>
      <c r="B1095" s="36" t="inlineStr">
        <is>
          <t>Прайс-лист</t>
        </is>
      </c>
      <c r="C1095" s="36" t="inlineStr">
        <is>
          <t>Светильник OWP EVO LED mat 595 _32W
11 370,49 = [13 600 / 1,22] +  2% Заг.скл</t>
        </is>
      </c>
      <c r="D1095" s="37" t="inlineStr">
        <is>
          <t>ШТ</t>
        </is>
      </c>
      <c r="E1095" s="38" t="n">
        <v>15</v>
      </c>
      <c r="F1095" s="39" t="n">
        <v>11147.54</v>
      </c>
      <c r="G1095" s="40" t="n"/>
      <c r="H1095" s="39" t="n">
        <v>167213.1</v>
      </c>
      <c r="I1095" s="40" t="n"/>
      <c r="J1095" s="40" t="n">
        <v>9.82</v>
      </c>
      <c r="K1095" s="39" t="n">
        <v>170557.35</v>
      </c>
      <c r="L1095" s="44" t="n"/>
    </row>
    <row r="1096" ht="15" customHeight="1">
      <c r="G1096" s="81" t="n">
        <v>167213.1</v>
      </c>
      <c r="J1096" s="81" t="n">
        <v>170557.35</v>
      </c>
      <c r="L1096" s="42" t="n">
        <v>0</v>
      </c>
    </row>
    <row r="1097" ht="41.25" customHeight="1">
      <c r="A1097" s="35" t="inlineStr">
        <is>
          <t>21</t>
        </is>
      </c>
      <c r="B1097" s="36" t="inlineStr">
        <is>
          <t>Прайс-лист</t>
        </is>
      </c>
      <c r="C1097" s="36" t="inlineStr">
        <is>
          <t>Светильник OWP EVO (595x595) 32W OPL 830 WH IP54/IP54
18 059,02 = [21 600 / 1,22] +  2% Заг.скл</t>
        </is>
      </c>
      <c r="D1097" s="37" t="inlineStr">
        <is>
          <t>ШТ</t>
        </is>
      </c>
      <c r="E1097" s="38" t="n">
        <v>6</v>
      </c>
      <c r="F1097" s="39" t="n">
        <v>17704.92</v>
      </c>
      <c r="G1097" s="40" t="n"/>
      <c r="H1097" s="39" t="n">
        <v>106229.52</v>
      </c>
      <c r="I1097" s="40" t="n"/>
      <c r="J1097" s="40" t="n">
        <v>9.82</v>
      </c>
      <c r="K1097" s="39" t="n">
        <v>108354.12</v>
      </c>
      <c r="L1097" s="44" t="n"/>
    </row>
    <row r="1098" ht="15" customHeight="1">
      <c r="G1098" s="81" t="n">
        <v>106229.52</v>
      </c>
      <c r="J1098" s="81" t="n">
        <v>108354.12</v>
      </c>
      <c r="L1098" s="42" t="n">
        <v>0</v>
      </c>
    </row>
    <row r="1099" ht="28.5" customHeight="1">
      <c r="A1099" s="35" t="inlineStr">
        <is>
          <t>22</t>
        </is>
      </c>
      <c r="B1099" s="36" t="inlineStr">
        <is>
          <t>Прайс-лист</t>
        </is>
      </c>
      <c r="C1099" s="36" t="inlineStr">
        <is>
          <t>Светильник ARS/R UNI LED
6 563,12 = [7 850 / 1,22] +  2% Заг.скл</t>
        </is>
      </c>
      <c r="D1099" s="37" t="inlineStr">
        <is>
          <t>ШТ</t>
        </is>
      </c>
      <c r="E1099" s="38" t="n">
        <v>58</v>
      </c>
      <c r="F1099" s="39" t="n">
        <v>6434.43</v>
      </c>
      <c r="G1099" s="40" t="n"/>
      <c r="H1099" s="39" t="n">
        <v>373196.94</v>
      </c>
      <c r="I1099" s="40" t="n"/>
      <c r="J1099" s="40" t="n">
        <v>9.82</v>
      </c>
      <c r="K1099" s="39" t="n">
        <v>380660.96</v>
      </c>
      <c r="L1099" s="44" t="n"/>
    </row>
    <row r="1100" ht="15" customHeight="1">
      <c r="G1100" s="81" t="n">
        <v>373196.94</v>
      </c>
      <c r="J1100" s="81" t="n">
        <v>380660.96</v>
      </c>
      <c r="L1100" s="42" t="n">
        <v>0</v>
      </c>
    </row>
    <row r="1101" ht="41.25" customHeight="1">
      <c r="A1101" s="35" t="inlineStr">
        <is>
          <t>23</t>
        </is>
      </c>
      <c r="B1101" s="36" t="inlineStr">
        <is>
          <t>Прайс-лист</t>
        </is>
      </c>
      <c r="C1101" s="36" t="inlineStr">
        <is>
          <t>Светильник OPTIMA.OPL ECO LED 595 4000K IP40
8 945,90 = [10 700 / 1,22] +  2% Заг.скл</t>
        </is>
      </c>
      <c r="D1101" s="37" t="inlineStr">
        <is>
          <t>ШТ</t>
        </is>
      </c>
      <c r="E1101" s="38" t="n">
        <v>6</v>
      </c>
      <c r="F1101" s="39" t="n">
        <v>8770.49</v>
      </c>
      <c r="G1101" s="40" t="n"/>
      <c r="H1101" s="39" t="n">
        <v>52622.94</v>
      </c>
      <c r="I1101" s="40" t="n"/>
      <c r="J1101" s="40" t="n">
        <v>9.82</v>
      </c>
      <c r="K1101" s="39" t="n">
        <v>53675.4</v>
      </c>
      <c r="L1101" s="44" t="n"/>
    </row>
    <row r="1102" ht="15" customHeight="1">
      <c r="G1102" s="81" t="n">
        <v>52622.94</v>
      </c>
      <c r="J1102" s="81" t="n">
        <v>53675.4</v>
      </c>
      <c r="L1102" s="42" t="n">
        <v>0</v>
      </c>
    </row>
    <row r="1103" ht="28.5" customHeight="1">
      <c r="A1103" s="35" t="inlineStr">
        <is>
          <t>24</t>
        </is>
      </c>
      <c r="B1103" s="36" t="inlineStr">
        <is>
          <t>Прайс-лист</t>
        </is>
      </c>
      <c r="C1103" s="36" t="inlineStr">
        <is>
          <t>Светильник CD LED 27 3000K
7 942,63 = [9 500 / 1,22] +  2% Заг.скл</t>
        </is>
      </c>
      <c r="D1103" s="37" t="inlineStr">
        <is>
          <t>ШТ</t>
        </is>
      </c>
      <c r="E1103" s="38" t="n">
        <v>4</v>
      </c>
      <c r="F1103" s="39" t="n">
        <v>7786.89</v>
      </c>
      <c r="G1103" s="40" t="n"/>
      <c r="H1103" s="39" t="n">
        <v>31147.56</v>
      </c>
      <c r="I1103" s="40" t="n"/>
      <c r="J1103" s="40" t="n">
        <v>9.82</v>
      </c>
      <c r="K1103" s="39" t="n">
        <v>31770.52</v>
      </c>
      <c r="L1103" s="44" t="n"/>
    </row>
    <row r="1104" ht="15" customHeight="1">
      <c r="G1104" s="81" t="n">
        <v>31147.56</v>
      </c>
      <c r="J1104" s="81" t="n">
        <v>31770.52</v>
      </c>
      <c r="L1104" s="42" t="n">
        <v>0</v>
      </c>
    </row>
    <row r="1105" ht="41.25" customHeight="1">
      <c r="A1105" s="35" t="inlineStr">
        <is>
          <t>25</t>
        </is>
      </c>
      <c r="B1105" s="36" t="inlineStr">
        <is>
          <t>Прайс-лист</t>
        </is>
      </c>
      <c r="C1105" s="36" t="inlineStr">
        <is>
          <t>Светильник FAST 24W 840 WH STANDARD
3 218,85 = [3 850 / 1,22] +  2% Заг.скл</t>
        </is>
      </c>
      <c r="D1105" s="37" t="inlineStr">
        <is>
          <t>ШТ</t>
        </is>
      </c>
      <c r="E1105" s="38" t="n">
        <v>15</v>
      </c>
      <c r="F1105" s="39" t="n">
        <v>3155.74</v>
      </c>
      <c r="G1105" s="40" t="n"/>
      <c r="H1105" s="39" t="n">
        <v>47336.1</v>
      </c>
      <c r="I1105" s="40" t="n"/>
      <c r="J1105" s="40" t="n">
        <v>9.82</v>
      </c>
      <c r="K1105" s="39" t="n">
        <v>48282.75</v>
      </c>
      <c r="L1105" s="44" t="n"/>
    </row>
    <row r="1106" ht="15" customHeight="1">
      <c r="G1106" s="81" t="n">
        <v>47336.1</v>
      </c>
      <c r="J1106" s="81" t="n">
        <v>48282.75</v>
      </c>
      <c r="L1106" s="42" t="n">
        <v>0</v>
      </c>
    </row>
    <row r="1107" ht="41.25" customHeight="1">
      <c r="A1107" s="35" t="inlineStr">
        <is>
          <t>26</t>
        </is>
      </c>
      <c r="B1107" s="36" t="inlineStr">
        <is>
          <t>Прайс-лист</t>
        </is>
      </c>
      <c r="C1107" s="36" t="inlineStr">
        <is>
          <t>Светильник FAST 12W 840 WH STANDARD
1 839,35 = [2 200 / 1,22] +  2% Заг.скл</t>
        </is>
      </c>
      <c r="D1107" s="37" t="inlineStr">
        <is>
          <t>ШТ</t>
        </is>
      </c>
      <c r="E1107" s="38" t="n">
        <v>22</v>
      </c>
      <c r="F1107" s="39" t="n">
        <v>1803.28</v>
      </c>
      <c r="G1107" s="40" t="n"/>
      <c r="H1107" s="39" t="n">
        <v>39672.16</v>
      </c>
      <c r="I1107" s="40" t="n"/>
      <c r="J1107" s="40" t="n">
        <v>9.82</v>
      </c>
      <c r="K1107" s="39" t="n">
        <v>40465.7</v>
      </c>
      <c r="L1107" s="44" t="n"/>
    </row>
    <row r="1108" ht="15" customHeight="1">
      <c r="G1108" s="81" t="n">
        <v>39672.16</v>
      </c>
      <c r="J1108" s="81" t="n">
        <v>40465.7</v>
      </c>
      <c r="L1108" s="42" t="n">
        <v>0</v>
      </c>
    </row>
    <row r="1109" ht="41.25" customHeight="1">
      <c r="A1109" s="35" t="inlineStr">
        <is>
          <t>27</t>
        </is>
      </c>
      <c r="B1109" s="36" t="inlineStr">
        <is>
          <t>Прайс-лист</t>
        </is>
      </c>
      <c r="C1109" s="36" t="inlineStr">
        <is>
          <t>Светильник PRS/S ECO LED 300 4000K
8 778,69 = [10 500 / 1,22] +  2% Заг.скл</t>
        </is>
      </c>
      <c r="D1109" s="37" t="inlineStr">
        <is>
          <t>ШТ</t>
        </is>
      </c>
      <c r="E1109" s="38" t="n">
        <v>20</v>
      </c>
      <c r="F1109" s="39" t="n">
        <v>8606.559999999999</v>
      </c>
      <c r="G1109" s="40" t="n"/>
      <c r="H1109" s="39" t="n">
        <v>172131.2</v>
      </c>
      <c r="I1109" s="40" t="n"/>
      <c r="J1109" s="40" t="n">
        <v>9.82</v>
      </c>
      <c r="K1109" s="39" t="n">
        <v>175573.8</v>
      </c>
      <c r="L1109" s="44" t="n"/>
    </row>
    <row r="1110" ht="15" customHeight="1">
      <c r="G1110" s="81" t="n">
        <v>172131.2</v>
      </c>
      <c r="J1110" s="81" t="n">
        <v>175573.8</v>
      </c>
      <c r="L1110" s="42" t="n">
        <v>0</v>
      </c>
    </row>
    <row r="1111" ht="41.25" customHeight="1">
      <c r="A1111" s="35" t="inlineStr">
        <is>
          <t>28</t>
        </is>
      </c>
      <c r="B1111" s="36" t="inlineStr">
        <is>
          <t>Прайс-лист</t>
        </is>
      </c>
      <c r="C1111" s="36" t="inlineStr">
        <is>
          <t>Светильник UNI/R OPTIMA (1195x295) 20W OPL 830 WH
5 225,41 = [6 250 / 1,22] +  2% Заг.скл</t>
        </is>
      </c>
      <c r="D1111" s="37" t="inlineStr">
        <is>
          <t>ШТ</t>
        </is>
      </c>
      <c r="E1111" s="38" t="n">
        <v>4</v>
      </c>
      <c r="F1111" s="39" t="n">
        <v>5122.95</v>
      </c>
      <c r="G1111" s="40" t="n"/>
      <c r="H1111" s="39" t="n">
        <v>20491.8</v>
      </c>
      <c r="I1111" s="40" t="n"/>
      <c r="J1111" s="40" t="n">
        <v>9.82</v>
      </c>
      <c r="K1111" s="39" t="n">
        <v>20901.64</v>
      </c>
      <c r="L1111" s="44" t="n"/>
    </row>
    <row r="1112" ht="15" customHeight="1">
      <c r="G1112" s="81" t="n">
        <v>20491.8</v>
      </c>
      <c r="J1112" s="81" t="n">
        <v>20901.64</v>
      </c>
      <c r="L1112" s="42" t="n">
        <v>0</v>
      </c>
    </row>
    <row r="1113" ht="28.5" customHeight="1">
      <c r="A1113" s="35" t="inlineStr">
        <is>
          <t>29</t>
        </is>
      </c>
      <c r="B1113" s="36" t="inlineStr">
        <is>
          <t>Прайс-лист</t>
        </is>
      </c>
      <c r="C1113" s="36" t="inlineStr">
        <is>
          <t>Светильник ARS/R UNI LED 300 4000K
6 563,12 = [7 850 / 1,22] +  2% Заг.скл</t>
        </is>
      </c>
      <c r="D1113" s="37" t="inlineStr">
        <is>
          <t>ШТ</t>
        </is>
      </c>
      <c r="E1113" s="38" t="n">
        <v>28</v>
      </c>
      <c r="F1113" s="39" t="n">
        <v>6434.43</v>
      </c>
      <c r="G1113" s="40" t="n"/>
      <c r="H1113" s="39" t="n">
        <v>180164.04</v>
      </c>
      <c r="I1113" s="40" t="n"/>
      <c r="J1113" s="40" t="n">
        <v>9.82</v>
      </c>
      <c r="K1113" s="39" t="n">
        <v>183767.36</v>
      </c>
      <c r="L1113" s="44" t="n"/>
    </row>
    <row r="1114" ht="15" customHeight="1">
      <c r="G1114" s="81" t="n">
        <v>180164.04</v>
      </c>
      <c r="J1114" s="81" t="n">
        <v>183767.36</v>
      </c>
      <c r="L1114" s="42" t="n">
        <v>0</v>
      </c>
    </row>
    <row r="1115" ht="55.5" customHeight="1">
      <c r="A1115" s="35" t="inlineStr">
        <is>
          <t>30</t>
        </is>
      </c>
      <c r="B1115" s="36" t="inlineStr">
        <is>
          <t>Прайс-лист</t>
        </is>
      </c>
      <c r="C1115" s="36" t="inlineStr">
        <is>
          <t>Светильник SLICK LED G2 20W PRS 840 HG with driver box /tempered glass/ with through wiring
21 570,49 = [25 800 / 1,22] +  2% Заг.скл</t>
        </is>
      </c>
      <c r="D1115" s="37" t="inlineStr">
        <is>
          <t>ШТ</t>
        </is>
      </c>
      <c r="E1115" s="38" t="n">
        <v>34</v>
      </c>
      <c r="F1115" s="39" t="n">
        <v>21147.54</v>
      </c>
      <c r="G1115" s="40" t="n"/>
      <c r="H1115" s="39" t="n">
        <v>719016.36</v>
      </c>
      <c r="I1115" s="40" t="n"/>
      <c r="J1115" s="40" t="n">
        <v>9.82</v>
      </c>
      <c r="K1115" s="39" t="n">
        <v>733396.66</v>
      </c>
      <c r="L1115" s="44" t="n"/>
    </row>
    <row r="1116" ht="15" customHeight="1">
      <c r="G1116" s="81" t="n">
        <v>719016.36</v>
      </c>
      <c r="J1116" s="81" t="n">
        <v>733396.66</v>
      </c>
      <c r="L1116" s="42" t="n">
        <v>0</v>
      </c>
    </row>
    <row r="1117" ht="28.5" customHeight="1">
      <c r="A1117" s="35" t="inlineStr">
        <is>
          <t>31</t>
        </is>
      </c>
      <c r="B1117" s="36" t="inlineStr">
        <is>
          <t>Прайс-лист</t>
        </is>
      </c>
      <c r="C1117" s="36" t="inlineStr">
        <is>
          <t>Светильник STAR LED 12W SL
16 888,53 = [20 200 / 1,22] +  2% Заг.скл</t>
        </is>
      </c>
      <c r="D1117" s="37" t="inlineStr">
        <is>
          <t>ШТ</t>
        </is>
      </c>
      <c r="E1117" s="38" t="n">
        <v>5</v>
      </c>
      <c r="F1117" s="39" t="n">
        <v>16557.38</v>
      </c>
      <c r="G1117" s="40" t="n"/>
      <c r="H1117" s="39" t="n">
        <v>82786.89999999999</v>
      </c>
      <c r="I1117" s="40" t="n"/>
      <c r="J1117" s="40" t="n">
        <v>9.82</v>
      </c>
      <c r="K1117" s="39" t="n">
        <v>84442.64999999999</v>
      </c>
      <c r="L1117" s="44" t="n"/>
    </row>
    <row r="1118" ht="15" customHeight="1">
      <c r="G1118" s="81" t="n">
        <v>82786.89999999999</v>
      </c>
      <c r="J1118" s="81" t="n">
        <v>84442.64999999999</v>
      </c>
      <c r="L1118" s="42" t="n">
        <v>0</v>
      </c>
    </row>
    <row r="1119" ht="28.5" customHeight="1">
      <c r="A1119" s="35" t="inlineStr">
        <is>
          <t>32</t>
        </is>
      </c>
      <c r="B1119" s="36" t="inlineStr">
        <is>
          <t>Прайс-лист</t>
        </is>
      </c>
      <c r="C1119" s="36" t="inlineStr">
        <is>
          <t>Светильник ORBIT 2000-2 LED
5 100,00 = [6 100 / 1,22] +  2% Заг.скл</t>
        </is>
      </c>
      <c r="D1119" s="37" t="inlineStr">
        <is>
          <t>ШТ</t>
        </is>
      </c>
      <c r="E1119" s="38" t="n">
        <v>45</v>
      </c>
      <c r="F1119" s="39" t="n">
        <v>5000</v>
      </c>
      <c r="G1119" s="40" t="n"/>
      <c r="H1119" s="39" t="n">
        <v>225000</v>
      </c>
      <c r="I1119" s="40" t="n"/>
      <c r="J1119" s="40" t="n">
        <v>9.82</v>
      </c>
      <c r="K1119" s="39" t="n">
        <v>229500</v>
      </c>
      <c r="L1119" s="44" t="n"/>
    </row>
    <row r="1120" ht="15" customHeight="1">
      <c r="G1120" s="81" t="n">
        <v>225000</v>
      </c>
      <c r="J1120" s="81" t="n">
        <v>229500</v>
      </c>
      <c r="L1120" s="42" t="n">
        <v>0</v>
      </c>
    </row>
    <row r="1121" ht="28.5" customHeight="1">
      <c r="A1121" s="35" t="inlineStr">
        <is>
          <t>33</t>
        </is>
      </c>
      <c r="B1121" s="36" t="inlineStr">
        <is>
          <t>Прайс-лист</t>
        </is>
      </c>
      <c r="C1121" s="36" t="inlineStr">
        <is>
          <t>Светильник SPECTRA 4000-4 LED
6 019,67 = [7 200 / 1,22] +  2% Заг.скл</t>
        </is>
      </c>
      <c r="D1121" s="37" t="inlineStr">
        <is>
          <t>ШТ</t>
        </is>
      </c>
      <c r="E1121" s="38" t="n">
        <v>20</v>
      </c>
      <c r="F1121" s="39" t="n">
        <v>5901.64</v>
      </c>
      <c r="G1121" s="40" t="n"/>
      <c r="H1121" s="39" t="n">
        <v>118032.8</v>
      </c>
      <c r="I1121" s="40" t="n"/>
      <c r="J1121" s="40" t="n">
        <v>9.82</v>
      </c>
      <c r="K1121" s="39" t="n">
        <v>120393.4</v>
      </c>
      <c r="L1121" s="44" t="n"/>
    </row>
    <row r="1122" ht="15" customHeight="1">
      <c r="G1122" s="81" t="n">
        <v>118032.8</v>
      </c>
      <c r="J1122" s="81" t="n">
        <v>120393.4</v>
      </c>
      <c r="L1122" s="42" t="n">
        <v>0</v>
      </c>
    </row>
    <row r="1123" ht="28.5" customHeight="1">
      <c r="A1123" s="35" t="inlineStr">
        <is>
          <t>34</t>
        </is>
      </c>
      <c r="B1123" s="36" t="inlineStr">
        <is>
          <t>Прайс-лист</t>
        </is>
      </c>
      <c r="C1123" s="36" t="inlineStr">
        <is>
          <t>Светильник РВО-42
1 254,10 = [1 500 / 1,22] +  2% Заг.скл</t>
        </is>
      </c>
      <c r="D1123" s="37" t="inlineStr">
        <is>
          <t>ШТ</t>
        </is>
      </c>
      <c r="E1123" s="38" t="n">
        <v>4</v>
      </c>
      <c r="F1123" s="39" t="n">
        <v>1229.51</v>
      </c>
      <c r="G1123" s="40" t="n"/>
      <c r="H1123" s="39" t="n">
        <v>4918.04</v>
      </c>
      <c r="I1123" s="40" t="n"/>
      <c r="J1123" s="40" t="n">
        <v>9.82</v>
      </c>
      <c r="K1123" s="39" t="n">
        <v>5016.4</v>
      </c>
      <c r="L1123" s="44" t="n"/>
    </row>
    <row r="1124" ht="15" customHeight="1">
      <c r="G1124" s="81" t="n">
        <v>4918.04</v>
      </c>
      <c r="J1124" s="81" t="n">
        <v>5016.4</v>
      </c>
      <c r="L1124" s="42" t="n">
        <v>0</v>
      </c>
    </row>
    <row r="1125"/>
    <row r="1126" ht="15" customHeight="1">
      <c r="A1126" s="82" t="inlineStr">
        <is>
          <t>Итого по подразделу: Осветительные приборы</t>
        </is>
      </c>
      <c r="G1126" s="81" t="n">
        <v>3708212.48</v>
      </c>
      <c r="I1126" s="43" t="n"/>
      <c r="J1126" s="81" t="n">
        <v>4307949.09</v>
      </c>
      <c r="L1126" s="42" t="n">
        <v>373.5048</v>
      </c>
    </row>
    <row r="1127"/>
    <row r="1128"/>
    <row r="1129"/>
    <row r="1130" ht="16.5" customHeight="1">
      <c r="A1130" s="1" t="inlineStr">
        <is>
          <t>Подраздел: Кабельные изделия</t>
        </is>
      </c>
    </row>
    <row r="1131" ht="57" customHeight="1">
      <c r="A1131" s="28" t="inlineStr">
        <is>
          <t>35</t>
        </is>
      </c>
      <c r="B1131" s="29" t="inlineStr">
        <is>
          <t>м08-02-409-9</t>
        </is>
      </c>
      <c r="C1131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1131" s="30" t="inlineStr">
        <is>
          <t>100 м</t>
        </is>
      </c>
      <c r="E1131" s="24" t="n">
        <v>39.43</v>
      </c>
      <c r="F1131" s="23" t="n">
        <v>154.58</v>
      </c>
      <c r="G1131" s="18" t="n"/>
      <c r="H1131" s="23" t="n"/>
      <c r="I1131" s="18" t="inlineStr">
        <is>
          <t>м08-02-409-9</t>
        </is>
      </c>
      <c r="J1131" s="18" t="n"/>
      <c r="K1131" s="23" t="n"/>
      <c r="L1131" s="31" t="n"/>
    </row>
    <row r="1132">
      <c r="C1132" s="45" t="inlineStr">
        <is>
          <t>Объем: 39,43=3943/100</t>
        </is>
      </c>
    </row>
    <row r="1133" ht="14.25" customHeight="1">
      <c r="A1133" s="28" t="n"/>
      <c r="B1133" s="29" t="n"/>
      <c r="C1133" s="29" t="inlineStr">
        <is>
          <t>Зарплата</t>
        </is>
      </c>
      <c r="D1133" s="30" t="n"/>
      <c r="E1133" s="24" t="n"/>
      <c r="F1133" s="23" t="n">
        <v>139.54</v>
      </c>
      <c r="G1133" s="18" t="n"/>
      <c r="H1133" s="23" t="n">
        <v>5502.06</v>
      </c>
      <c r="I1133" s="18" t="n"/>
      <c r="J1133" s="18" t="n">
        <v>56.04</v>
      </c>
      <c r="K1133" s="23" t="n">
        <v>308335.57</v>
      </c>
      <c r="L1133" s="31" t="n"/>
    </row>
    <row r="1134" ht="14.25" customHeight="1">
      <c r="A1134" s="28" t="n"/>
      <c r="B1134" s="29" t="n"/>
      <c r="C1134" s="29" t="inlineStr">
        <is>
          <t>Материальные ресурсы</t>
        </is>
      </c>
      <c r="D1134" s="30" t="n"/>
      <c r="E1134" s="24" t="n"/>
      <c r="F1134" s="23" t="n">
        <v>15.04</v>
      </c>
      <c r="G1134" s="18" t="n"/>
      <c r="H1134" s="23" t="n">
        <v>593.03</v>
      </c>
      <c r="I1134" s="18" t="n"/>
      <c r="J1134" s="18" t="n">
        <v>16.92</v>
      </c>
      <c r="K1134" s="23" t="n">
        <v>10034.02</v>
      </c>
      <c r="L1134" s="31" t="n"/>
    </row>
    <row r="1135" ht="14.25" customHeight="1">
      <c r="A1135" s="28" t="n"/>
      <c r="B1135" s="29" t="n"/>
      <c r="C1135" s="29" t="inlineStr">
        <is>
          <t>НР от ФОТ</t>
        </is>
      </c>
      <c r="D1135" s="30" t="inlineStr">
        <is>
          <t>%</t>
        </is>
      </c>
      <c r="E1135" s="24" t="n">
        <v>97</v>
      </c>
      <c r="F1135" s="33" t="n"/>
      <c r="G1135" s="18" t="n"/>
      <c r="H1135" s="23" t="n">
        <v>5337</v>
      </c>
      <c r="I1135" s="34" t="n"/>
      <c r="J1135" s="19" t="n">
        <v>97</v>
      </c>
      <c r="K1135" s="23" t="n">
        <v>299085.5</v>
      </c>
      <c r="L1135" s="31" t="n"/>
    </row>
    <row r="1136" ht="14.25" customHeight="1">
      <c r="A1136" s="28" t="n"/>
      <c r="B1136" s="29" t="n"/>
      <c r="C1136" s="29" t="inlineStr">
        <is>
          <t>СП от ФОТ</t>
        </is>
      </c>
      <c r="D1136" s="30" t="inlineStr">
        <is>
          <t>%</t>
        </is>
      </c>
      <c r="E1136" s="24" t="n">
        <v>51</v>
      </c>
      <c r="F1136" s="33" t="n"/>
      <c r="G1136" s="18" t="n"/>
      <c r="H1136" s="23" t="n">
        <v>2806.05</v>
      </c>
      <c r="I1136" s="34" t="n"/>
      <c r="J1136" s="19" t="n">
        <v>51</v>
      </c>
      <c r="K1136" s="23" t="n">
        <v>157251.14</v>
      </c>
      <c r="L1136" s="31" t="n"/>
    </row>
    <row r="1137" ht="14.25" customHeight="1">
      <c r="A1137" s="35" t="n"/>
      <c r="B1137" s="36" t="n"/>
      <c r="C1137" s="36" t="inlineStr">
        <is>
          <t>Затраты труда</t>
        </is>
      </c>
      <c r="D1137" s="37" t="inlineStr">
        <is>
          <t>чел-ч</t>
        </is>
      </c>
      <c r="E1137" s="38" t="n">
        <v>15.2</v>
      </c>
      <c r="F1137" s="39" t="n"/>
      <c r="G1137" s="40" t="n"/>
      <c r="H1137" s="39" t="n"/>
      <c r="I1137" s="40" t="n"/>
      <c r="J1137" s="40" t="n"/>
      <c r="K1137" s="39" t="n"/>
      <c r="L1137" s="41" t="n">
        <v>599.336</v>
      </c>
    </row>
    <row r="1138" ht="15" customHeight="1">
      <c r="G1138" s="81" t="n">
        <v>14238.14</v>
      </c>
      <c r="J1138" s="81" t="n">
        <v>774706.23</v>
      </c>
      <c r="L1138" s="42" t="n">
        <v>599.336</v>
      </c>
    </row>
    <row r="1139" ht="71.25" customHeight="1">
      <c r="A1139" s="28" t="inlineStr">
        <is>
          <t>36</t>
        </is>
      </c>
      <c r="B1139" s="29" t="inlineStr">
        <is>
          <t>м08-02-412-3</t>
        </is>
      </c>
      <c r="C1139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139" s="30" t="inlineStr">
        <is>
          <t>100 м</t>
        </is>
      </c>
      <c r="E1139" s="24" t="n">
        <v>39.43</v>
      </c>
      <c r="F1139" s="23" t="n">
        <v>88.7</v>
      </c>
      <c r="G1139" s="18" t="n"/>
      <c r="H1139" s="23" t="n"/>
      <c r="I1139" s="18" t="inlineStr">
        <is>
          <t>м08-02-412-3</t>
        </is>
      </c>
      <c r="J1139" s="18" t="n"/>
      <c r="K1139" s="23" t="n"/>
      <c r="L1139" s="31" t="n"/>
    </row>
    <row r="1140">
      <c r="C1140" s="45" t="inlineStr">
        <is>
          <t>Объем: 39,43=(3943)/100</t>
        </is>
      </c>
    </row>
    <row r="1141" ht="14.25" customHeight="1">
      <c r="A1141" s="28" t="n"/>
      <c r="B1141" s="29" t="n"/>
      <c r="C1141" s="29" t="inlineStr">
        <is>
          <t>Зарплата</t>
        </is>
      </c>
      <c r="D1141" s="30" t="n"/>
      <c r="E1141" s="24" t="n"/>
      <c r="F1141" s="23" t="n">
        <v>59.13</v>
      </c>
      <c r="G1141" s="18" t="n"/>
      <c r="H1141" s="23" t="n">
        <v>2331.5</v>
      </c>
      <c r="I1141" s="18" t="n"/>
      <c r="J1141" s="18" t="n">
        <v>56.04</v>
      </c>
      <c r="K1141" s="23" t="n">
        <v>130657.03</v>
      </c>
      <c r="L1141" s="31" t="n"/>
    </row>
    <row r="1142" ht="14.25" customHeight="1">
      <c r="A1142" s="28" t="n"/>
      <c r="B1142" s="29" t="n"/>
      <c r="C1142" s="29" t="inlineStr">
        <is>
          <t>Эксплуатация машин</t>
        </is>
      </c>
      <c r="D1142" s="30" t="n"/>
      <c r="E1142" s="24" t="n"/>
      <c r="F1142" s="23" t="n">
        <v>6.65</v>
      </c>
      <c r="G1142" s="18" t="n"/>
      <c r="H1142" s="23" t="n">
        <v>262.21</v>
      </c>
      <c r="I1142" s="18" t="n"/>
      <c r="J1142" s="18" t="n">
        <v>17.46</v>
      </c>
      <c r="K1142" s="23" t="n">
        <v>4578.18</v>
      </c>
      <c r="L1142" s="31" t="n"/>
    </row>
    <row r="1143" ht="14.25" customHeight="1">
      <c r="A1143" s="28" t="n"/>
      <c r="B1143" s="29" t="n"/>
      <c r="C1143" s="29" t="inlineStr">
        <is>
          <t>в т.ч. зарплата машинистов</t>
        </is>
      </c>
      <c r="D1143" s="30" t="n"/>
      <c r="E1143" s="24" t="n"/>
      <c r="F1143" s="23" t="n">
        <v>0.41</v>
      </c>
      <c r="G1143" s="18" t="n"/>
      <c r="H1143" s="32" t="n">
        <v>16.17</v>
      </c>
      <c r="I1143" s="18" t="n"/>
      <c r="J1143" s="18" t="n">
        <v>56.04</v>
      </c>
      <c r="K1143" s="32" t="n">
        <v>905.96</v>
      </c>
      <c r="L1143" s="31" t="n"/>
    </row>
    <row r="1144" ht="14.25" customHeight="1">
      <c r="A1144" s="28" t="n"/>
      <c r="B1144" s="29" t="n"/>
      <c r="C1144" s="29" t="inlineStr">
        <is>
          <t>Материальные ресурсы</t>
        </is>
      </c>
      <c r="D1144" s="30" t="n"/>
      <c r="E1144" s="24" t="n"/>
      <c r="F1144" s="23" t="n">
        <v>22.92</v>
      </c>
      <c r="G1144" s="18" t="n"/>
      <c r="H1144" s="23" t="n">
        <v>903.74</v>
      </c>
      <c r="I1144" s="18" t="n"/>
      <c r="J1144" s="18" t="n">
        <v>24.6</v>
      </c>
      <c r="K1144" s="23" t="n">
        <v>22231.9</v>
      </c>
      <c r="L1144" s="31" t="n"/>
    </row>
    <row r="1145" ht="14.25" customHeight="1">
      <c r="A1145" s="28" t="n"/>
      <c r="B1145" s="29" t="n"/>
      <c r="C1145" s="29" t="inlineStr">
        <is>
          <t>НР от ФОТ</t>
        </is>
      </c>
      <c r="D1145" s="30" t="inlineStr">
        <is>
          <t>%</t>
        </is>
      </c>
      <c r="E1145" s="24" t="n">
        <v>97</v>
      </c>
      <c r="F1145" s="33" t="n"/>
      <c r="G1145" s="18" t="n"/>
      <c r="H1145" s="23" t="n">
        <v>2277.24</v>
      </c>
      <c r="I1145" s="34" t="n"/>
      <c r="J1145" s="19" t="n">
        <v>97</v>
      </c>
      <c r="K1145" s="23" t="n">
        <v>127616.1</v>
      </c>
      <c r="L1145" s="31" t="n"/>
    </row>
    <row r="1146" ht="14.25" customHeight="1">
      <c r="A1146" s="28" t="n"/>
      <c r="B1146" s="29" t="n"/>
      <c r="C1146" s="29" t="inlineStr">
        <is>
          <t>СП от ФОТ</t>
        </is>
      </c>
      <c r="D1146" s="30" t="inlineStr">
        <is>
          <t>%</t>
        </is>
      </c>
      <c r="E1146" s="24" t="n">
        <v>51</v>
      </c>
      <c r="F1146" s="33" t="n"/>
      <c r="G1146" s="18" t="n"/>
      <c r="H1146" s="23" t="n">
        <v>1197.31</v>
      </c>
      <c r="I1146" s="34" t="n"/>
      <c r="J1146" s="19" t="n">
        <v>51</v>
      </c>
      <c r="K1146" s="23" t="n">
        <v>67097.12</v>
      </c>
      <c r="L1146" s="31" t="n"/>
    </row>
    <row r="1147" ht="14.25" customHeight="1">
      <c r="A1147" s="35" t="n"/>
      <c r="B1147" s="36" t="n"/>
      <c r="C1147" s="36" t="inlineStr">
        <is>
          <t>Затраты труда</t>
        </is>
      </c>
      <c r="D1147" s="37" t="inlineStr">
        <is>
          <t>чел-ч</t>
        </is>
      </c>
      <c r="E1147" s="38" t="n">
        <v>6.29</v>
      </c>
      <c r="F1147" s="39" t="n"/>
      <c r="G1147" s="40" t="n"/>
      <c r="H1147" s="39" t="n"/>
      <c r="I1147" s="40" t="n"/>
      <c r="J1147" s="40" t="n"/>
      <c r="K1147" s="39" t="n"/>
      <c r="L1147" s="41" t="n">
        <v>248.0147</v>
      </c>
    </row>
    <row r="1148" ht="15" customHeight="1">
      <c r="G1148" s="81" t="n">
        <v>6972</v>
      </c>
      <c r="J1148" s="81" t="n">
        <v>352180.33</v>
      </c>
      <c r="L1148" s="42" t="n">
        <v>248.0147</v>
      </c>
    </row>
    <row r="1149" ht="28.5" customHeight="1">
      <c r="A1149" s="35" t="inlineStr">
        <is>
          <t>37</t>
        </is>
      </c>
      <c r="B1149" s="36" t="inlineStr">
        <is>
          <t>Прайс-лист</t>
        </is>
      </c>
      <c r="C1149" s="36" t="inlineStr">
        <is>
          <t>Кабель ВВГнг(А)-LS 3х2,5- ,66
109,11 = [130,5 / 1,22] +  2% Заг.скл</t>
        </is>
      </c>
      <c r="D1149" s="37" t="inlineStr">
        <is>
          <t>м</t>
        </is>
      </c>
      <c r="E1149" s="38" t="n">
        <v>1237</v>
      </c>
      <c r="F1149" s="39" t="n">
        <v>106.97</v>
      </c>
      <c r="G1149" s="40" t="n"/>
      <c r="H1149" s="39" t="n">
        <v>132321.89</v>
      </c>
      <c r="I1149" s="40" t="n"/>
      <c r="J1149" s="40" t="n">
        <v>9.82</v>
      </c>
      <c r="K1149" s="39" t="n">
        <v>134969.07</v>
      </c>
      <c r="L1149" s="44" t="n"/>
    </row>
    <row r="1150" ht="15" customHeight="1">
      <c r="G1150" s="81" t="n">
        <v>132321.89</v>
      </c>
      <c r="J1150" s="81" t="n">
        <v>134969.07</v>
      </c>
      <c r="L1150" s="42" t="n">
        <v>0</v>
      </c>
    </row>
    <row r="1151" ht="28.5" customHeight="1">
      <c r="A1151" s="35" t="inlineStr">
        <is>
          <t>38</t>
        </is>
      </c>
      <c r="B1151" s="36" t="inlineStr">
        <is>
          <t>Прайс-лист</t>
        </is>
      </c>
      <c r="C1151" s="36" t="inlineStr">
        <is>
          <t>Кабель ВВГнг(А)-LS 3х1,5-0,66
77,34 = [92,5 / 1,22] +  2% Заг.скл</t>
        </is>
      </c>
      <c r="D1151" s="37" t="inlineStr">
        <is>
          <t>м</t>
        </is>
      </c>
      <c r="E1151" s="38" t="n">
        <v>1459</v>
      </c>
      <c r="F1151" s="39" t="n">
        <v>75.81999999999999</v>
      </c>
      <c r="G1151" s="40" t="n"/>
      <c r="H1151" s="39" t="n">
        <v>110621.38</v>
      </c>
      <c r="I1151" s="40" t="n"/>
      <c r="J1151" s="40" t="n">
        <v>9.82</v>
      </c>
      <c r="K1151" s="39" t="n">
        <v>112839.06</v>
      </c>
      <c r="L1151" s="44" t="n"/>
    </row>
    <row r="1152" ht="15" customHeight="1">
      <c r="G1152" s="81" t="n">
        <v>110621.38</v>
      </c>
      <c r="J1152" s="81" t="n">
        <v>112839.06</v>
      </c>
      <c r="L1152" s="42" t="n">
        <v>0</v>
      </c>
    </row>
    <row r="1153" ht="28.5" customHeight="1">
      <c r="A1153" s="35" t="inlineStr">
        <is>
          <t>39</t>
        </is>
      </c>
      <c r="B1153" s="36" t="inlineStr">
        <is>
          <t>Прайс-лист</t>
        </is>
      </c>
      <c r="C1153" s="36" t="inlineStr">
        <is>
          <t>Кабель ВВГнг(А)-LS 2х1,5-0,66
53,11 = [63,52 / 1,22] +  2% Заг.скл</t>
        </is>
      </c>
      <c r="D1153" s="37" t="inlineStr">
        <is>
          <t>м</t>
        </is>
      </c>
      <c r="E1153" s="38" t="n">
        <v>440</v>
      </c>
      <c r="F1153" s="39" t="n">
        <v>52.07</v>
      </c>
      <c r="G1153" s="40" t="n"/>
      <c r="H1153" s="39" t="n">
        <v>22910.8</v>
      </c>
      <c r="I1153" s="40" t="n"/>
      <c r="J1153" s="40" t="n">
        <v>9.82</v>
      </c>
      <c r="K1153" s="39" t="n">
        <v>23368.4</v>
      </c>
      <c r="L1153" s="44" t="n"/>
    </row>
    <row r="1154" ht="15" customHeight="1">
      <c r="G1154" s="81" t="n">
        <v>22910.8</v>
      </c>
      <c r="J1154" s="81" t="n">
        <v>23368.4</v>
      </c>
      <c r="L1154" s="42" t="n">
        <v>0</v>
      </c>
    </row>
    <row r="1155" ht="28.5" customHeight="1">
      <c r="A1155" s="35" t="inlineStr">
        <is>
          <t>40</t>
        </is>
      </c>
      <c r="B1155" s="36" t="inlineStr">
        <is>
          <t>Прайс-лист</t>
        </is>
      </c>
      <c r="C1155" s="36" t="inlineStr">
        <is>
          <t>Кабель ВВГнг(А)-FRLS 3х2,5-0,66
113,37 = [135,6 / 1,22] +  2% Заг.скл</t>
        </is>
      </c>
      <c r="D1155" s="37" t="inlineStr">
        <is>
          <t>м</t>
        </is>
      </c>
      <c r="E1155" s="38" t="n">
        <v>572</v>
      </c>
      <c r="F1155" s="39" t="n">
        <v>111.15</v>
      </c>
      <c r="G1155" s="40" t="n"/>
      <c r="H1155" s="39" t="n">
        <v>63577.8</v>
      </c>
      <c r="I1155" s="40" t="n"/>
      <c r="J1155" s="40" t="n">
        <v>9.82</v>
      </c>
      <c r="K1155" s="39" t="n">
        <v>64847.64</v>
      </c>
      <c r="L1155" s="44" t="n"/>
    </row>
    <row r="1156" ht="15" customHeight="1">
      <c r="G1156" s="81" t="n">
        <v>63577.8</v>
      </c>
      <c r="J1156" s="81" t="n">
        <v>64847.64</v>
      </c>
      <c r="L1156" s="42" t="n">
        <v>0</v>
      </c>
    </row>
    <row r="1157" ht="28.5" customHeight="1">
      <c r="A1157" s="35" t="inlineStr">
        <is>
          <t>41</t>
        </is>
      </c>
      <c r="B1157" s="36" t="inlineStr">
        <is>
          <t>Прайс-лист</t>
        </is>
      </c>
      <c r="C1157" s="36" t="inlineStr">
        <is>
          <t>Кабель ВВГнг(А)-FRLS 3х1,5-0,66
91,96 = [110 / 1,22] +  2% Заг.скл</t>
        </is>
      </c>
      <c r="D1157" s="37" t="inlineStr">
        <is>
          <t>м</t>
        </is>
      </c>
      <c r="E1157" s="38" t="n">
        <v>175</v>
      </c>
      <c r="F1157" s="39" t="n">
        <v>90.16</v>
      </c>
      <c r="G1157" s="40" t="n"/>
      <c r="H1157" s="39" t="n">
        <v>15778</v>
      </c>
      <c r="I1157" s="40" t="n"/>
      <c r="J1157" s="40" t="n">
        <v>9.82</v>
      </c>
      <c r="K1157" s="39" t="n">
        <v>16093</v>
      </c>
      <c r="L1157" s="44" t="n"/>
    </row>
    <row r="1158" ht="15" customHeight="1">
      <c r="G1158" s="81" t="n">
        <v>15778</v>
      </c>
      <c r="J1158" s="81" t="n">
        <v>16093</v>
      </c>
      <c r="L1158" s="42" t="n">
        <v>0</v>
      </c>
    </row>
    <row r="1159" ht="28.5" customHeight="1">
      <c r="A1159" s="35" t="inlineStr">
        <is>
          <t>42</t>
        </is>
      </c>
      <c r="B1159" s="36" t="inlineStr">
        <is>
          <t>Прайс-лист</t>
        </is>
      </c>
      <c r="C1159" s="36" t="inlineStr">
        <is>
          <t>Кабель ВВГнг(А)-FRLS 2х1,5-0,66
67,30 = [80,5 / 1,22] +  2% Заг.скл</t>
        </is>
      </c>
      <c r="D1159" s="37" t="inlineStr">
        <is>
          <t>м</t>
        </is>
      </c>
      <c r="E1159" s="38" t="n">
        <v>60</v>
      </c>
      <c r="F1159" s="39" t="n">
        <v>65.98</v>
      </c>
      <c r="G1159" s="40" t="n"/>
      <c r="H1159" s="39" t="n">
        <v>3958.8</v>
      </c>
      <c r="I1159" s="40" t="n"/>
      <c r="J1159" s="40" t="n">
        <v>9.82</v>
      </c>
      <c r="K1159" s="39" t="n">
        <v>4038</v>
      </c>
      <c r="L1159" s="44" t="n"/>
    </row>
    <row r="1160" ht="15" customHeight="1">
      <c r="G1160" s="81" t="n">
        <v>3958.8</v>
      </c>
      <c r="J1160" s="81" t="n">
        <v>4038</v>
      </c>
      <c r="L1160" s="42" t="n">
        <v>0</v>
      </c>
    </row>
    <row r="1161" ht="28.5" customHeight="1">
      <c r="A1161" s="35" t="inlineStr">
        <is>
          <t>43</t>
        </is>
      </c>
      <c r="B1161" s="36" t="inlineStr">
        <is>
          <t>Прайс-лист</t>
        </is>
      </c>
      <c r="C1161" s="36" t="inlineStr">
        <is>
          <t>Кабель КВВГнг(А)-FRLS 4х1,5-0,66
80,68 = [96,5 / 1,22] +  2% Заг.скл</t>
        </is>
      </c>
      <c r="D1161" s="37" t="inlineStr">
        <is>
          <t>м</t>
        </is>
      </c>
      <c r="E1161" s="38" t="n">
        <v>30</v>
      </c>
      <c r="F1161" s="39" t="n">
        <v>79.09999999999999</v>
      </c>
      <c r="G1161" s="40" t="n"/>
      <c r="H1161" s="39" t="n">
        <v>2373</v>
      </c>
      <c r="I1161" s="40" t="n"/>
      <c r="J1161" s="40" t="n">
        <v>9.82</v>
      </c>
      <c r="K1161" s="39" t="n">
        <v>2420.4</v>
      </c>
      <c r="L1161" s="44" t="n"/>
    </row>
    <row r="1162" ht="15" customHeight="1">
      <c r="G1162" s="81" t="n">
        <v>2373</v>
      </c>
      <c r="J1162" s="81" t="n">
        <v>2420.4</v>
      </c>
      <c r="L1162" s="42" t="n">
        <v>0</v>
      </c>
    </row>
    <row r="1163"/>
    <row r="1164" ht="15" customHeight="1">
      <c r="A1164" s="82" t="inlineStr">
        <is>
          <t>Итого по подразделу: Кабельные изделия</t>
        </is>
      </c>
      <c r="G1164" s="81" t="n">
        <v>372751.81</v>
      </c>
      <c r="I1164" s="43" t="n"/>
      <c r="J1164" s="81" t="n">
        <v>1485462.13</v>
      </c>
      <c r="L1164" s="42" t="n">
        <v>847.3507</v>
      </c>
    </row>
    <row r="1165"/>
    <row r="1166"/>
    <row r="1167"/>
    <row r="1168" ht="16.5" customHeight="1">
      <c r="A1168" s="1" t="inlineStr">
        <is>
          <t>Подраздел: Электроустановочные изделия</t>
        </is>
      </c>
    </row>
    <row r="1169" ht="42.75" customHeight="1">
      <c r="A1169" s="28" t="inlineStr">
        <is>
          <t>44</t>
        </is>
      </c>
      <c r="B1169" s="29" t="inlineStr">
        <is>
          <t>м08-03-591-2</t>
        </is>
      </c>
      <c r="C1169" s="29" t="inlineStr">
        <is>
          <t>Выключатель одноклавишный утопленного типа при скрытой проводке</t>
        </is>
      </c>
      <c r="D1169" s="30" t="inlineStr">
        <is>
          <t>100 шт.</t>
        </is>
      </c>
      <c r="E1169" s="24" t="n">
        <v>1.18</v>
      </c>
      <c r="F1169" s="23" t="n">
        <v>297.29</v>
      </c>
      <c r="G1169" s="18" t="n"/>
      <c r="H1169" s="23" t="n"/>
      <c r="I1169" s="18" t="inlineStr">
        <is>
          <t>м08-03-591-2</t>
        </is>
      </c>
      <c r="J1169" s="18" t="n"/>
      <c r="K1169" s="23" t="n"/>
      <c r="L1169" s="31" t="n"/>
    </row>
    <row r="1170">
      <c r="C1170" s="45" t="inlineStr">
        <is>
          <t>Объем: 1,18=(113+4+1)/100</t>
        </is>
      </c>
    </row>
    <row r="1171" ht="14.25" customHeight="1">
      <c r="A1171" s="28" t="n"/>
      <c r="B1171" s="29" t="n"/>
      <c r="C1171" s="29" t="inlineStr">
        <is>
          <t>Зарплата</t>
        </is>
      </c>
      <c r="D1171" s="30" t="n"/>
      <c r="E1171" s="24" t="n"/>
      <c r="F1171" s="23" t="n">
        <v>255.54</v>
      </c>
      <c r="G1171" s="18" t="n"/>
      <c r="H1171" s="23" t="n">
        <v>301.54</v>
      </c>
      <c r="I1171" s="18" t="n"/>
      <c r="J1171" s="18" t="n">
        <v>56.04</v>
      </c>
      <c r="K1171" s="23" t="n">
        <v>16898.14</v>
      </c>
      <c r="L1171" s="31" t="n"/>
    </row>
    <row r="1172" ht="14.25" customHeight="1">
      <c r="A1172" s="28" t="n"/>
      <c r="B1172" s="29" t="n"/>
      <c r="C1172" s="29" t="inlineStr">
        <is>
          <t>Эксплуатация машин</t>
        </is>
      </c>
      <c r="D1172" s="30" t="n"/>
      <c r="E1172" s="24" t="n"/>
      <c r="F1172" s="23" t="n">
        <v>5.78</v>
      </c>
      <c r="G1172" s="18" t="n"/>
      <c r="H1172" s="23" t="n">
        <v>6.82</v>
      </c>
      <c r="I1172" s="18" t="n"/>
      <c r="J1172" s="18" t="n">
        <v>16.13</v>
      </c>
      <c r="K1172" s="23" t="n">
        <v>110.01</v>
      </c>
      <c r="L1172" s="31" t="n"/>
    </row>
    <row r="1173" ht="14.25" customHeight="1">
      <c r="A1173" s="28" t="n"/>
      <c r="B1173" s="29" t="n"/>
      <c r="C1173" s="29" t="inlineStr">
        <is>
          <t>в т.ч. зарплата машинистов</t>
        </is>
      </c>
      <c r="D1173" s="30" t="n"/>
      <c r="E1173" s="24" t="n"/>
      <c r="F1173" s="23" t="n">
        <v>0.41</v>
      </c>
      <c r="G1173" s="18" t="n"/>
      <c r="H1173" s="32" t="n">
        <v>0.48</v>
      </c>
      <c r="I1173" s="18" t="n"/>
      <c r="J1173" s="18" t="n">
        <v>56.04</v>
      </c>
      <c r="K1173" s="32" t="n">
        <v>27.11</v>
      </c>
      <c r="L1173" s="31" t="n"/>
    </row>
    <row r="1174" ht="14.25" customHeight="1">
      <c r="A1174" s="28" t="n"/>
      <c r="B1174" s="29" t="n"/>
      <c r="C1174" s="29" t="inlineStr">
        <is>
          <t>Материальные ресурсы</t>
        </is>
      </c>
      <c r="D1174" s="30" t="n"/>
      <c r="E1174" s="24" t="n"/>
      <c r="F1174" s="23" t="n">
        <v>35.97</v>
      </c>
      <c r="G1174" s="18" t="n"/>
      <c r="H1174" s="23" t="n">
        <v>42.44</v>
      </c>
      <c r="I1174" s="18" t="n"/>
      <c r="J1174" s="18" t="n">
        <v>21.5</v>
      </c>
      <c r="K1174" s="23" t="n">
        <v>912.5599999999999</v>
      </c>
      <c r="L1174" s="31" t="n"/>
    </row>
    <row r="1175" ht="14.25" customHeight="1">
      <c r="A1175" s="28" t="n"/>
      <c r="B1175" s="29" t="n"/>
      <c r="C1175" s="29" t="inlineStr">
        <is>
          <t>НР от ФОТ</t>
        </is>
      </c>
      <c r="D1175" s="30" t="inlineStr">
        <is>
          <t>%</t>
        </is>
      </c>
      <c r="E1175" s="24" t="n">
        <v>97</v>
      </c>
      <c r="F1175" s="33" t="n"/>
      <c r="G1175" s="18" t="n"/>
      <c r="H1175" s="23" t="n">
        <v>292.96</v>
      </c>
      <c r="I1175" s="34" t="n"/>
      <c r="J1175" s="19" t="n">
        <v>97</v>
      </c>
      <c r="K1175" s="23" t="n">
        <v>16417.49</v>
      </c>
      <c r="L1175" s="31" t="n"/>
    </row>
    <row r="1176" ht="14.25" customHeight="1">
      <c r="A1176" s="28" t="n"/>
      <c r="B1176" s="29" t="n"/>
      <c r="C1176" s="29" t="inlineStr">
        <is>
          <t>СП от ФОТ</t>
        </is>
      </c>
      <c r="D1176" s="30" t="inlineStr">
        <is>
          <t>%</t>
        </is>
      </c>
      <c r="E1176" s="24" t="n">
        <v>51</v>
      </c>
      <c r="F1176" s="33" t="n"/>
      <c r="G1176" s="18" t="n"/>
      <c r="H1176" s="23" t="n">
        <v>154.03</v>
      </c>
      <c r="I1176" s="34" t="n"/>
      <c r="J1176" s="19" t="n">
        <v>51</v>
      </c>
      <c r="K1176" s="23" t="n">
        <v>8631.879999999999</v>
      </c>
      <c r="L1176" s="31" t="n"/>
    </row>
    <row r="1177" ht="14.25" customHeight="1">
      <c r="A1177" s="35" t="n"/>
      <c r="B1177" s="36" t="n"/>
      <c r="C1177" s="36" t="inlineStr">
        <is>
          <t>Затраты труда</t>
        </is>
      </c>
      <c r="D1177" s="37" t="inlineStr">
        <is>
          <t>чел-ч</t>
        </is>
      </c>
      <c r="E1177" s="38" t="n">
        <v>25.76</v>
      </c>
      <c r="F1177" s="39" t="n"/>
      <c r="G1177" s="40" t="n"/>
      <c r="H1177" s="39" t="n"/>
      <c r="I1177" s="40" t="n"/>
      <c r="J1177" s="40" t="n"/>
      <c r="K1177" s="39" t="n"/>
      <c r="L1177" s="41" t="n">
        <v>30.3968</v>
      </c>
    </row>
    <row r="1178" ht="15" customHeight="1">
      <c r="G1178" s="81" t="n">
        <v>797.79</v>
      </c>
      <c r="J1178" s="81" t="n">
        <v>42970.08</v>
      </c>
      <c r="L1178" s="42" t="n">
        <v>30.3968</v>
      </c>
    </row>
    <row r="1179" ht="42.75" customHeight="1">
      <c r="A1179" s="28" t="inlineStr">
        <is>
          <t>45</t>
        </is>
      </c>
      <c r="B1179" s="29" t="inlineStr">
        <is>
          <t>м08-03-591-5</t>
        </is>
      </c>
      <c r="C1179" s="29" t="inlineStr">
        <is>
          <t>Выключатель двухклавишный утопленного типа при скрытой проводке</t>
        </is>
      </c>
      <c r="D1179" s="30" t="inlineStr">
        <is>
          <t>100 шт.</t>
        </is>
      </c>
      <c r="E1179" s="24" t="n">
        <v>0.08</v>
      </c>
      <c r="F1179" s="23" t="n">
        <v>302.15</v>
      </c>
      <c r="G1179" s="18" t="n"/>
      <c r="H1179" s="23" t="n"/>
      <c r="I1179" s="18" t="inlineStr">
        <is>
          <t>м08-03-591-5</t>
        </is>
      </c>
      <c r="J1179" s="18" t="n"/>
      <c r="K1179" s="23" t="n"/>
      <c r="L1179" s="31" t="n"/>
    </row>
    <row r="1180">
      <c r="C1180" s="45" t="inlineStr">
        <is>
          <t>Объем: 0,08=(8)/100</t>
        </is>
      </c>
    </row>
    <row r="1181" ht="14.25" customHeight="1">
      <c r="A1181" s="28" t="n"/>
      <c r="B1181" s="29" t="n"/>
      <c r="C1181" s="29" t="inlineStr">
        <is>
          <t>Зарплата</t>
        </is>
      </c>
      <c r="D1181" s="30" t="n"/>
      <c r="E1181" s="24" t="n"/>
      <c r="F1181" s="23" t="n">
        <v>260.3</v>
      </c>
      <c r="G1181" s="18" t="n"/>
      <c r="H1181" s="23" t="n">
        <v>20.82</v>
      </c>
      <c r="I1181" s="18" t="n"/>
      <c r="J1181" s="18" t="n">
        <v>56.04</v>
      </c>
      <c r="K1181" s="23" t="n">
        <v>1166.98</v>
      </c>
      <c r="L1181" s="31" t="n"/>
    </row>
    <row r="1182" ht="14.25" customHeight="1">
      <c r="A1182" s="28" t="n"/>
      <c r="B1182" s="29" t="n"/>
      <c r="C1182" s="29" t="inlineStr">
        <is>
          <t>Эксплуатация машин</t>
        </is>
      </c>
      <c r="D1182" s="30" t="n"/>
      <c r="E1182" s="24" t="n"/>
      <c r="F1182" s="23" t="n">
        <v>5.78</v>
      </c>
      <c r="G1182" s="18" t="n"/>
      <c r="H1182" s="23" t="n">
        <v>0.46</v>
      </c>
      <c r="I1182" s="18" t="n"/>
      <c r="J1182" s="18" t="n">
        <v>16.13</v>
      </c>
      <c r="K1182" s="23" t="n">
        <v>7.46</v>
      </c>
      <c r="L1182" s="31" t="n"/>
    </row>
    <row r="1183" ht="14.25" customHeight="1">
      <c r="A1183" s="28" t="n"/>
      <c r="B1183" s="29" t="n"/>
      <c r="C1183" s="29" t="inlineStr">
        <is>
          <t>в т.ч. зарплата машинистов</t>
        </is>
      </c>
      <c r="D1183" s="30" t="n"/>
      <c r="E1183" s="24" t="n"/>
      <c r="F1183" s="23" t="n">
        <v>0.41</v>
      </c>
      <c r="G1183" s="18" t="n"/>
      <c r="H1183" s="32" t="n">
        <v>0.03</v>
      </c>
      <c r="I1183" s="18" t="n"/>
      <c r="J1183" s="18" t="n">
        <v>56.04</v>
      </c>
      <c r="K1183" s="32" t="n">
        <v>1.84</v>
      </c>
      <c r="L1183" s="31" t="n"/>
    </row>
    <row r="1184" ht="14.25" customHeight="1">
      <c r="A1184" s="28" t="n"/>
      <c r="B1184" s="29" t="n"/>
      <c r="C1184" s="29" t="inlineStr">
        <is>
          <t>Материальные ресурсы</t>
        </is>
      </c>
      <c r="D1184" s="30" t="n"/>
      <c r="E1184" s="24" t="n"/>
      <c r="F1184" s="23" t="n">
        <v>36.07</v>
      </c>
      <c r="G1184" s="18" t="n"/>
      <c r="H1184" s="23" t="n">
        <v>2.89</v>
      </c>
      <c r="I1184" s="18" t="n"/>
      <c r="J1184" s="18" t="n">
        <v>21.59</v>
      </c>
      <c r="K1184" s="23" t="n">
        <v>62.3</v>
      </c>
      <c r="L1184" s="31" t="n"/>
    </row>
    <row r="1185" ht="14.25" customHeight="1">
      <c r="A1185" s="28" t="n"/>
      <c r="B1185" s="29" t="n"/>
      <c r="C1185" s="29" t="inlineStr">
        <is>
          <t>НР от ФОТ</t>
        </is>
      </c>
      <c r="D1185" s="30" t="inlineStr">
        <is>
          <t>%</t>
        </is>
      </c>
      <c r="E1185" s="24" t="n">
        <v>97</v>
      </c>
      <c r="F1185" s="33" t="n"/>
      <c r="G1185" s="18" t="n"/>
      <c r="H1185" s="23" t="n">
        <v>20.22</v>
      </c>
      <c r="I1185" s="34" t="n"/>
      <c r="J1185" s="19" t="n">
        <v>97</v>
      </c>
      <c r="K1185" s="23" t="n">
        <v>1133.76</v>
      </c>
      <c r="L1185" s="31" t="n"/>
    </row>
    <row r="1186" ht="14.25" customHeight="1">
      <c r="A1186" s="28" t="n"/>
      <c r="B1186" s="29" t="n"/>
      <c r="C1186" s="29" t="inlineStr">
        <is>
          <t>СП от ФОТ</t>
        </is>
      </c>
      <c r="D1186" s="30" t="inlineStr">
        <is>
          <t>%</t>
        </is>
      </c>
      <c r="E1186" s="24" t="n">
        <v>51</v>
      </c>
      <c r="F1186" s="33" t="n"/>
      <c r="G1186" s="18" t="n"/>
      <c r="H1186" s="23" t="n">
        <v>10.63</v>
      </c>
      <c r="I1186" s="34" t="n"/>
      <c r="J1186" s="19" t="n">
        <v>51</v>
      </c>
      <c r="K1186" s="23" t="n">
        <v>596.1</v>
      </c>
      <c r="L1186" s="31" t="n"/>
    </row>
    <row r="1187" ht="14.25" customHeight="1">
      <c r="A1187" s="35" t="n"/>
      <c r="B1187" s="36" t="n"/>
      <c r="C1187" s="36" t="inlineStr">
        <is>
          <t>Затраты труда</t>
        </is>
      </c>
      <c r="D1187" s="37" t="inlineStr">
        <is>
          <t>чел-ч</t>
        </is>
      </c>
      <c r="E1187" s="38" t="n">
        <v>26.24</v>
      </c>
      <c r="F1187" s="39" t="n"/>
      <c r="G1187" s="40" t="n"/>
      <c r="H1187" s="39" t="n"/>
      <c r="I1187" s="40" t="n"/>
      <c r="J1187" s="40" t="n"/>
      <c r="K1187" s="39" t="n"/>
      <c r="L1187" s="41" t="n">
        <v>2.0992</v>
      </c>
    </row>
    <row r="1188" ht="15" customHeight="1">
      <c r="G1188" s="81" t="n">
        <v>55.02</v>
      </c>
      <c r="J1188" s="81" t="n">
        <v>2966.6</v>
      </c>
      <c r="L1188" s="42" t="n">
        <v>2.0992</v>
      </c>
    </row>
    <row r="1189" ht="42.75" customHeight="1">
      <c r="A1189" s="28" t="inlineStr">
        <is>
          <t>46</t>
        </is>
      </c>
      <c r="B1189" s="29" t="inlineStr">
        <is>
          <t>м08-03-591-1</t>
        </is>
      </c>
      <c r="C1189" s="29" t="inlineStr">
        <is>
          <t>Выключатель одноклавишный неутопленного типа при открытой проводке</t>
        </is>
      </c>
      <c r="D1189" s="30" t="inlineStr">
        <is>
          <t>100 шт.</t>
        </is>
      </c>
      <c r="E1189" s="24" t="n">
        <v>0.1</v>
      </c>
      <c r="F1189" s="23" t="n">
        <v>433.34</v>
      </c>
      <c r="G1189" s="18" t="n"/>
      <c r="H1189" s="23" t="n"/>
      <c r="I1189" s="18" t="inlineStr">
        <is>
          <t>м08-03-591-1</t>
        </is>
      </c>
      <c r="J1189" s="18" t="n"/>
      <c r="K1189" s="23" t="n"/>
      <c r="L1189" s="31" t="n"/>
    </row>
    <row r="1190">
      <c r="C1190" s="45" t="inlineStr">
        <is>
          <t>Объем: 0,1=(6+4)/100</t>
        </is>
      </c>
    </row>
    <row r="1191" ht="14.25" customHeight="1">
      <c r="A1191" s="28" t="n"/>
      <c r="B1191" s="29" t="n"/>
      <c r="C1191" s="29" t="inlineStr">
        <is>
          <t>Зарплата</t>
        </is>
      </c>
      <c r="D1191" s="30" t="n"/>
      <c r="E1191" s="24" t="n"/>
      <c r="F1191" s="23" t="n">
        <v>313.47</v>
      </c>
      <c r="G1191" s="18" t="n"/>
      <c r="H1191" s="23" t="n">
        <v>31.35</v>
      </c>
      <c r="I1191" s="18" t="n"/>
      <c r="J1191" s="18" t="n">
        <v>56.04</v>
      </c>
      <c r="K1191" s="23" t="n">
        <v>1756.69</v>
      </c>
      <c r="L1191" s="31" t="n"/>
    </row>
    <row r="1192" ht="14.25" customHeight="1">
      <c r="A1192" s="28" t="n"/>
      <c r="B1192" s="29" t="n"/>
      <c r="C1192" s="29" t="inlineStr">
        <is>
          <t>Эксплуатация машин</t>
        </is>
      </c>
      <c r="D1192" s="30" t="n"/>
      <c r="E1192" s="24" t="n"/>
      <c r="F1192" s="23" t="n">
        <v>13.78</v>
      </c>
      <c r="G1192" s="18" t="n"/>
      <c r="H1192" s="23" t="n">
        <v>1.38</v>
      </c>
      <c r="I1192" s="18" t="n"/>
      <c r="J1192" s="18" t="n">
        <v>9.42</v>
      </c>
      <c r="K1192" s="23" t="n">
        <v>12.98</v>
      </c>
      <c r="L1192" s="31" t="n"/>
    </row>
    <row r="1193" ht="14.25" customHeight="1">
      <c r="A1193" s="28" t="n"/>
      <c r="B1193" s="29" t="n"/>
      <c r="C1193" s="29" t="inlineStr">
        <is>
          <t>в т.ч. зарплата машинистов</t>
        </is>
      </c>
      <c r="D1193" s="30" t="n"/>
      <c r="E1193" s="24" t="n"/>
      <c r="F1193" s="23" t="n">
        <v>0.41</v>
      </c>
      <c r="G1193" s="18" t="n"/>
      <c r="H1193" s="32" t="n">
        <v>0.04</v>
      </c>
      <c r="I1193" s="18" t="n"/>
      <c r="J1193" s="18" t="n">
        <v>56.04</v>
      </c>
      <c r="K1193" s="32" t="n">
        <v>2.3</v>
      </c>
      <c r="L1193" s="31" t="n"/>
    </row>
    <row r="1194" ht="14.25" customHeight="1">
      <c r="A1194" s="28" t="n"/>
      <c r="B1194" s="29" t="n"/>
      <c r="C1194" s="29" t="inlineStr">
        <is>
          <t>Материальные ресурсы</t>
        </is>
      </c>
      <c r="D1194" s="30" t="n"/>
      <c r="E1194" s="24" t="n"/>
      <c r="F1194" s="23" t="n">
        <v>106.09</v>
      </c>
      <c r="G1194" s="18" t="n"/>
      <c r="H1194" s="23" t="n">
        <v>10.61</v>
      </c>
      <c r="I1194" s="18" t="n"/>
      <c r="J1194" s="18" t="n">
        <v>5.68</v>
      </c>
      <c r="K1194" s="23" t="n">
        <v>60.26</v>
      </c>
      <c r="L1194" s="31" t="n"/>
    </row>
    <row r="1195" ht="14.25" customHeight="1">
      <c r="A1195" s="28" t="n"/>
      <c r="B1195" s="29" t="n"/>
      <c r="C1195" s="29" t="inlineStr">
        <is>
          <t>НР от ФОТ</t>
        </is>
      </c>
      <c r="D1195" s="30" t="inlineStr">
        <is>
          <t>%</t>
        </is>
      </c>
      <c r="E1195" s="24" t="n">
        <v>97</v>
      </c>
      <c r="F1195" s="33" t="n"/>
      <c r="G1195" s="18" t="n"/>
      <c r="H1195" s="23" t="n">
        <v>30.45</v>
      </c>
      <c r="I1195" s="34" t="n"/>
      <c r="J1195" s="19" t="n">
        <v>97</v>
      </c>
      <c r="K1195" s="23" t="n">
        <v>1706.22</v>
      </c>
      <c r="L1195" s="31" t="n"/>
    </row>
    <row r="1196" ht="14.25" customHeight="1">
      <c r="A1196" s="28" t="n"/>
      <c r="B1196" s="29" t="n"/>
      <c r="C1196" s="29" t="inlineStr">
        <is>
          <t>СП от ФОТ</t>
        </is>
      </c>
      <c r="D1196" s="30" t="inlineStr">
        <is>
          <t>%</t>
        </is>
      </c>
      <c r="E1196" s="24" t="n">
        <v>51</v>
      </c>
      <c r="F1196" s="33" t="n"/>
      <c r="G1196" s="18" t="n"/>
      <c r="H1196" s="23" t="n">
        <v>16.01</v>
      </c>
      <c r="I1196" s="34" t="n"/>
      <c r="J1196" s="19" t="n">
        <v>51</v>
      </c>
      <c r="K1196" s="23" t="n">
        <v>897.08</v>
      </c>
      <c r="L1196" s="31" t="n"/>
    </row>
    <row r="1197" ht="14.25" customHeight="1">
      <c r="A1197" s="35" t="n"/>
      <c r="B1197" s="36" t="n"/>
      <c r="C1197" s="36" t="inlineStr">
        <is>
          <t>Затраты труда</t>
        </is>
      </c>
      <c r="D1197" s="37" t="inlineStr">
        <is>
          <t>чел-ч</t>
        </is>
      </c>
      <c r="E1197" s="38" t="n">
        <v>31.6</v>
      </c>
      <c r="F1197" s="39" t="n"/>
      <c r="G1197" s="40" t="n"/>
      <c r="H1197" s="39" t="n"/>
      <c r="I1197" s="40" t="n"/>
      <c r="J1197" s="40" t="n"/>
      <c r="K1197" s="39" t="n"/>
      <c r="L1197" s="41" t="n">
        <v>3.16</v>
      </c>
    </row>
    <row r="1198" ht="15" customHeight="1">
      <c r="G1198" s="81" t="n">
        <v>89.8</v>
      </c>
      <c r="J1198" s="81" t="n">
        <v>4433.23</v>
      </c>
      <c r="L1198" s="42" t="n">
        <v>3.16</v>
      </c>
    </row>
    <row r="1199" ht="28.5" customHeight="1">
      <c r="A1199" s="28" t="inlineStr">
        <is>
          <t>47</t>
        </is>
      </c>
      <c r="B1199" s="29" t="inlineStr">
        <is>
          <t>м08-03-591-10</t>
        </is>
      </c>
      <c r="C1199" s="29" t="inlineStr">
        <is>
          <t>Розетка штепсельная полугерметическая и герметическая</t>
        </is>
      </c>
      <c r="D1199" s="30" t="inlineStr">
        <is>
          <t>100 шт.</t>
        </is>
      </c>
      <c r="E1199" s="24" t="n">
        <v>0.07000000000000001</v>
      </c>
      <c r="F1199" s="23" t="n">
        <v>777.33</v>
      </c>
      <c r="G1199" s="18" t="n"/>
      <c r="H1199" s="23" t="n"/>
      <c r="I1199" s="18" t="inlineStr">
        <is>
          <t>м08-03-591-10</t>
        </is>
      </c>
      <c r="J1199" s="18" t="n"/>
      <c r="K1199" s="23" t="n"/>
      <c r="L1199" s="31" t="n"/>
    </row>
    <row r="1200">
      <c r="C1200" s="45" t="inlineStr">
        <is>
          <t>Объем: 0,07=(7)/100</t>
        </is>
      </c>
    </row>
    <row r="1201" ht="14.25" customHeight="1">
      <c r="A1201" s="28" t="n"/>
      <c r="B1201" s="29" t="n"/>
      <c r="C1201" s="29" t="inlineStr">
        <is>
          <t>Зарплата</t>
        </is>
      </c>
      <c r="D1201" s="30" t="n"/>
      <c r="E1201" s="24" t="n"/>
      <c r="F1201" s="23" t="n">
        <v>603.9299999999999</v>
      </c>
      <c r="G1201" s="18" t="n"/>
      <c r="H1201" s="23" t="n">
        <v>42.28</v>
      </c>
      <c r="I1201" s="18" t="n"/>
      <c r="J1201" s="18" t="n">
        <v>56.04</v>
      </c>
      <c r="K1201" s="23" t="n">
        <v>2369.1</v>
      </c>
      <c r="L1201" s="31" t="n"/>
    </row>
    <row r="1202" ht="14.25" customHeight="1">
      <c r="A1202" s="28" t="n"/>
      <c r="B1202" s="29" t="n"/>
      <c r="C1202" s="29" t="inlineStr">
        <is>
          <t>Эксплуатация машин</t>
        </is>
      </c>
      <c r="D1202" s="30" t="n"/>
      <c r="E1202" s="24" t="n"/>
      <c r="F1202" s="23" t="n">
        <v>41.8</v>
      </c>
      <c r="G1202" s="18" t="n"/>
      <c r="H1202" s="23" t="n">
        <v>2.93</v>
      </c>
      <c r="I1202" s="18" t="n"/>
      <c r="J1202" s="18" t="n">
        <v>13.22</v>
      </c>
      <c r="K1202" s="23" t="n">
        <v>38.68</v>
      </c>
      <c r="L1202" s="31" t="n"/>
    </row>
    <row r="1203" ht="14.25" customHeight="1">
      <c r="A1203" s="28" t="n"/>
      <c r="B1203" s="29" t="n"/>
      <c r="C1203" s="29" t="inlineStr">
        <is>
          <t>в т.ч. зарплата машинистов</t>
        </is>
      </c>
      <c r="D1203" s="30" t="n"/>
      <c r="E1203" s="24" t="n"/>
      <c r="F1203" s="23" t="n">
        <v>1.08</v>
      </c>
      <c r="G1203" s="18" t="n"/>
      <c r="H1203" s="32" t="n">
        <v>0.08</v>
      </c>
      <c r="I1203" s="18" t="n"/>
      <c r="J1203" s="18" t="n">
        <v>56.04</v>
      </c>
      <c r="K1203" s="32" t="n">
        <v>4.24</v>
      </c>
      <c r="L1203" s="31" t="n"/>
    </row>
    <row r="1204" ht="14.25" customHeight="1">
      <c r="A1204" s="28" t="n"/>
      <c r="B1204" s="29" t="n"/>
      <c r="C1204" s="29" t="inlineStr">
        <is>
          <t>Материальные ресурсы</t>
        </is>
      </c>
      <c r="D1204" s="30" t="n"/>
      <c r="E1204" s="24" t="n"/>
      <c r="F1204" s="23" t="n">
        <v>131.6</v>
      </c>
      <c r="G1204" s="18" t="n"/>
      <c r="H1204" s="23" t="n">
        <v>9.210000000000001</v>
      </c>
      <c r="I1204" s="18" t="n"/>
      <c r="J1204" s="18" t="n">
        <v>17.26</v>
      </c>
      <c r="K1204" s="23" t="n">
        <v>159</v>
      </c>
      <c r="L1204" s="31" t="n"/>
    </row>
    <row r="1205" ht="14.25" customHeight="1">
      <c r="A1205" s="28" t="n"/>
      <c r="B1205" s="29" t="n"/>
      <c r="C1205" s="29" t="inlineStr">
        <is>
          <t>НР от ФОТ</t>
        </is>
      </c>
      <c r="D1205" s="30" t="inlineStr">
        <is>
          <t>%</t>
        </is>
      </c>
      <c r="E1205" s="24" t="n">
        <v>97</v>
      </c>
      <c r="F1205" s="33" t="n"/>
      <c r="G1205" s="18" t="n"/>
      <c r="H1205" s="23" t="n">
        <v>41.09</v>
      </c>
      <c r="I1205" s="34" t="n"/>
      <c r="J1205" s="19" t="n">
        <v>97</v>
      </c>
      <c r="K1205" s="23" t="n">
        <v>2302.14</v>
      </c>
      <c r="L1205" s="31" t="n"/>
    </row>
    <row r="1206" ht="14.25" customHeight="1">
      <c r="A1206" s="28" t="n"/>
      <c r="B1206" s="29" t="n"/>
      <c r="C1206" s="29" t="inlineStr">
        <is>
          <t>СП от ФОТ</t>
        </is>
      </c>
      <c r="D1206" s="30" t="inlineStr">
        <is>
          <t>%</t>
        </is>
      </c>
      <c r="E1206" s="24" t="n">
        <v>51</v>
      </c>
      <c r="F1206" s="33" t="n"/>
      <c r="G1206" s="18" t="n"/>
      <c r="H1206" s="23" t="n">
        <v>21.6</v>
      </c>
      <c r="I1206" s="34" t="n"/>
      <c r="J1206" s="19" t="n">
        <v>51</v>
      </c>
      <c r="K1206" s="23" t="n">
        <v>1210.4</v>
      </c>
      <c r="L1206" s="31" t="n"/>
    </row>
    <row r="1207" ht="14.25" customHeight="1">
      <c r="A1207" s="35" t="n"/>
      <c r="B1207" s="36" t="n"/>
      <c r="C1207" s="36" t="inlineStr">
        <is>
          <t>Затраты труда</t>
        </is>
      </c>
      <c r="D1207" s="37" t="inlineStr">
        <is>
          <t>чел-ч</t>
        </is>
      </c>
      <c r="E1207" s="38" t="n">
        <v>60.88</v>
      </c>
      <c r="F1207" s="39" t="n"/>
      <c r="G1207" s="40" t="n"/>
      <c r="H1207" s="39" t="n"/>
      <c r="I1207" s="40" t="n"/>
      <c r="J1207" s="40" t="n"/>
      <c r="K1207" s="39" t="n"/>
      <c r="L1207" s="41" t="n">
        <v>4.2616</v>
      </c>
    </row>
    <row r="1208" ht="15" customHeight="1">
      <c r="G1208" s="81" t="n">
        <v>117.11</v>
      </c>
      <c r="J1208" s="81" t="n">
        <v>6079.32</v>
      </c>
      <c r="L1208" s="42" t="n">
        <v>4.2616</v>
      </c>
    </row>
    <row r="1209" ht="71.25" customHeight="1">
      <c r="A1209" s="28" t="inlineStr">
        <is>
          <t>48</t>
        </is>
      </c>
      <c r="B1209" s="29" t="inlineStr">
        <is>
          <t>м08-03-545-1</t>
        </is>
      </c>
      <c r="C1209" s="29" t="inlineStr">
        <is>
          <t>Коробка (ящик) с зажимами для кабелей и проводов сечением до 6 мм2, устанавливаемая на конструкции на стене или колонне, количество зажимов до 10</t>
        </is>
      </c>
      <c r="D1209" s="30" t="inlineStr">
        <is>
          <t>1  ШТ.</t>
        </is>
      </c>
      <c r="E1209" s="24" t="n">
        <v>494</v>
      </c>
      <c r="F1209" s="23" t="n">
        <v>80.55</v>
      </c>
      <c r="G1209" s="18" t="n"/>
      <c r="H1209" s="23" t="n"/>
      <c r="I1209" s="18" t="inlineStr">
        <is>
          <t>м08-03-545-1</t>
        </is>
      </c>
      <c r="J1209" s="18" t="n"/>
      <c r="K1209" s="23" t="n"/>
      <c r="L1209" s="31" t="n"/>
    </row>
    <row r="1210">
      <c r="C1210" s="45" t="inlineStr">
        <is>
          <t>Объем: 494=135+89+150+30+90</t>
        </is>
      </c>
    </row>
    <row r="1211" ht="14.25" customHeight="1">
      <c r="A1211" s="28" t="n"/>
      <c r="B1211" s="29" t="n"/>
      <c r="C1211" s="29" t="inlineStr">
        <is>
          <t>Зарплата</t>
        </is>
      </c>
      <c r="D1211" s="30" t="n"/>
      <c r="E1211" s="24" t="n"/>
      <c r="F1211" s="23" t="n">
        <v>31.11</v>
      </c>
      <c r="G1211" s="18" t="n"/>
      <c r="H1211" s="23" t="n">
        <v>15368.34</v>
      </c>
      <c r="I1211" s="18" t="n"/>
      <c r="J1211" s="18" t="n">
        <v>56.04</v>
      </c>
      <c r="K1211" s="23" t="n">
        <v>861241.77</v>
      </c>
      <c r="L1211" s="31" t="n"/>
    </row>
    <row r="1212" ht="14.25" customHeight="1">
      <c r="A1212" s="28" t="n"/>
      <c r="B1212" s="29" t="n"/>
      <c r="C1212" s="29" t="inlineStr">
        <is>
          <t>Эксплуатация машин</t>
        </is>
      </c>
      <c r="D1212" s="30" t="n"/>
      <c r="E1212" s="24" t="n"/>
      <c r="F1212" s="23" t="n">
        <v>2.1</v>
      </c>
      <c r="G1212" s="18" t="n"/>
      <c r="H1212" s="23" t="n">
        <v>1037.4</v>
      </c>
      <c r="I1212" s="18" t="n"/>
      <c r="J1212" s="18" t="n">
        <v>9.9</v>
      </c>
      <c r="K1212" s="23" t="n">
        <v>10270.26</v>
      </c>
      <c r="L1212" s="31" t="n"/>
    </row>
    <row r="1213" ht="14.25" customHeight="1">
      <c r="A1213" s="28" t="n"/>
      <c r="B1213" s="29" t="n"/>
      <c r="C1213" s="29" t="inlineStr">
        <is>
          <t>Материальные ресурсы</t>
        </is>
      </c>
      <c r="D1213" s="30" t="n"/>
      <c r="E1213" s="24" t="n"/>
      <c r="F1213" s="23" t="n">
        <v>47.34</v>
      </c>
      <c r="G1213" s="18" t="n"/>
      <c r="H1213" s="23" t="n">
        <v>23385.96</v>
      </c>
      <c r="I1213" s="18" t="n"/>
      <c r="J1213" s="18" t="n">
        <v>13.84</v>
      </c>
      <c r="K1213" s="23" t="n">
        <v>323661.69</v>
      </c>
      <c r="L1213" s="31" t="n"/>
    </row>
    <row r="1214" ht="14.25" customHeight="1">
      <c r="A1214" s="28" t="n"/>
      <c r="B1214" s="29" t="n"/>
      <c r="C1214" s="29" t="inlineStr">
        <is>
          <t>НР от ФОТ</t>
        </is>
      </c>
      <c r="D1214" s="30" t="inlineStr">
        <is>
          <t>%</t>
        </is>
      </c>
      <c r="E1214" s="24" t="n">
        <v>97</v>
      </c>
      <c r="F1214" s="33" t="n"/>
      <c r="G1214" s="18" t="n"/>
      <c r="H1214" s="23" t="n">
        <v>14907.29</v>
      </c>
      <c r="I1214" s="34" t="n"/>
      <c r="J1214" s="19" t="n">
        <v>97</v>
      </c>
      <c r="K1214" s="23" t="n">
        <v>835404.52</v>
      </c>
      <c r="L1214" s="31" t="n"/>
    </row>
    <row r="1215" ht="14.25" customHeight="1">
      <c r="A1215" s="28" t="n"/>
      <c r="B1215" s="29" t="n"/>
      <c r="C1215" s="29" t="inlineStr">
        <is>
          <t>СП от ФОТ</t>
        </is>
      </c>
      <c r="D1215" s="30" t="inlineStr">
        <is>
          <t>%</t>
        </is>
      </c>
      <c r="E1215" s="24" t="n">
        <v>51</v>
      </c>
      <c r="F1215" s="33" t="n"/>
      <c r="G1215" s="18" t="n"/>
      <c r="H1215" s="23" t="n">
        <v>7837.85</v>
      </c>
      <c r="I1215" s="34" t="n"/>
      <c r="J1215" s="19" t="n">
        <v>51</v>
      </c>
      <c r="K1215" s="23" t="n">
        <v>439233.3</v>
      </c>
      <c r="L1215" s="31" t="n"/>
    </row>
    <row r="1216" ht="14.25" customHeight="1">
      <c r="A1216" s="35" t="n"/>
      <c r="B1216" s="36" t="n"/>
      <c r="C1216" s="36" t="inlineStr">
        <is>
          <t>Затраты труда</t>
        </is>
      </c>
      <c r="D1216" s="37" t="inlineStr">
        <is>
          <t>чел-ч</t>
        </is>
      </c>
      <c r="E1216" s="38" t="n">
        <v>3.31</v>
      </c>
      <c r="F1216" s="39" t="n"/>
      <c r="G1216" s="40" t="n"/>
      <c r="H1216" s="39" t="n"/>
      <c r="I1216" s="40" t="n"/>
      <c r="J1216" s="40" t="n"/>
      <c r="K1216" s="39" t="n"/>
      <c r="L1216" s="41" t="n">
        <v>1635.14</v>
      </c>
    </row>
    <row r="1217" ht="15" customHeight="1">
      <c r="G1217" s="81" t="n">
        <v>62536.84</v>
      </c>
      <c r="J1217" s="81" t="n">
        <v>2469811.54</v>
      </c>
      <c r="L1217" s="42" t="n">
        <v>1635.14</v>
      </c>
    </row>
    <row r="1218" ht="55.5" customHeight="1">
      <c r="A1218" s="35" t="inlineStr">
        <is>
          <t>49</t>
        </is>
      </c>
      <c r="B1218" s="36" t="inlineStr">
        <is>
          <t>Прайс-лист</t>
        </is>
      </c>
      <c r="C1218" s="36" t="inlineStr">
        <is>
          <t>FORTE&amp;PIANO Выключатель 1-клавишный 10А FP201 белый IEK FP-V10-0-10-1-K01
448,96 = [537 / 1,22] +  2% Заг.скл</t>
        </is>
      </c>
      <c r="D1218" s="37" t="inlineStr">
        <is>
          <t>ШТ</t>
        </is>
      </c>
      <c r="E1218" s="38" t="n">
        <v>113</v>
      </c>
      <c r="F1218" s="39" t="n">
        <v>440.16</v>
      </c>
      <c r="G1218" s="40" t="n"/>
      <c r="H1218" s="39" t="n">
        <v>49738.08</v>
      </c>
      <c r="I1218" s="40" t="n"/>
      <c r="J1218" s="40" t="n">
        <v>9.82</v>
      </c>
      <c r="K1218" s="39" t="n">
        <v>50732.48</v>
      </c>
      <c r="L1218" s="44" t="n"/>
    </row>
    <row r="1219" ht="15" customHeight="1">
      <c r="G1219" s="81" t="n">
        <v>49738.08</v>
      </c>
      <c r="J1219" s="81" t="n">
        <v>50732.48</v>
      </c>
      <c r="L1219" s="42" t="n">
        <v>0</v>
      </c>
    </row>
    <row r="1220" ht="55.5" customHeight="1">
      <c r="A1220" s="35" t="inlineStr">
        <is>
          <t>50</t>
        </is>
      </c>
      <c r="B1220" s="36" t="inlineStr">
        <is>
          <t>Прайс-лист</t>
        </is>
      </c>
      <c r="C1220" s="36" t="inlineStr">
        <is>
          <t>FORTE&amp;PIANO Выключатель 2-клавишный 10А FP205 белый IEK  FP-V20-0-10-1-K01
652,13 = [780 / 1,22] +  2% Заг.скл</t>
        </is>
      </c>
      <c r="D1220" s="37" t="inlineStr">
        <is>
          <t>ШТ</t>
        </is>
      </c>
      <c r="E1220" s="38" t="n">
        <v>8</v>
      </c>
      <c r="F1220" s="39" t="n">
        <v>639.34</v>
      </c>
      <c r="G1220" s="40" t="n"/>
      <c r="H1220" s="39" t="n">
        <v>5114.72</v>
      </c>
      <c r="I1220" s="40" t="n"/>
      <c r="J1220" s="40" t="n">
        <v>9.82</v>
      </c>
      <c r="K1220" s="39" t="n">
        <v>5217.04</v>
      </c>
      <c r="L1220" s="44" t="n"/>
    </row>
    <row r="1221" ht="15" customHeight="1">
      <c r="G1221" s="81" t="n">
        <v>5114.72</v>
      </c>
      <c r="J1221" s="81" t="n">
        <v>5217.04</v>
      </c>
      <c r="L1221" s="42" t="n">
        <v>0</v>
      </c>
    </row>
    <row r="1222" ht="55.5" customHeight="1">
      <c r="A1222" s="35" t="inlineStr">
        <is>
          <t>51</t>
        </is>
      </c>
      <c r="B1222" s="36" t="inlineStr">
        <is>
          <t>Прайс-лист</t>
        </is>
      </c>
      <c r="C1222" s="36" t="inlineStr">
        <is>
          <t>FORTE&amp;PIANO Выключатель 1-клавишный проходной 10А FP203 белый IEK  FP-V12-0-10-1-K01
612,84 = [733 / 1,22] +  2% Заг.скл</t>
        </is>
      </c>
      <c r="D1222" s="37" t="inlineStr">
        <is>
          <t>ШТ</t>
        </is>
      </c>
      <c r="E1222" s="38" t="n">
        <v>4</v>
      </c>
      <c r="F1222" s="39" t="n">
        <v>600.8200000000001</v>
      </c>
      <c r="G1222" s="40" t="n"/>
      <c r="H1222" s="39" t="n">
        <v>2403.28</v>
      </c>
      <c r="I1222" s="40" t="n"/>
      <c r="J1222" s="40" t="n">
        <v>9.82</v>
      </c>
      <c r="K1222" s="39" t="n">
        <v>2451.36</v>
      </c>
      <c r="L1222" s="44" t="n"/>
    </row>
    <row r="1223" ht="15" customHeight="1">
      <c r="G1223" s="81" t="n">
        <v>2403.28</v>
      </c>
      <c r="J1223" s="81" t="n">
        <v>2451.36</v>
      </c>
      <c r="L1223" s="42" t="n">
        <v>0</v>
      </c>
    </row>
    <row r="1224" ht="55.5" customHeight="1">
      <c r="A1224" s="35" t="inlineStr">
        <is>
          <t>52</t>
        </is>
      </c>
      <c r="B1224" s="36" t="inlineStr">
        <is>
          <t>Прайс-лист</t>
        </is>
      </c>
      <c r="C1224" s="36" t="inlineStr">
        <is>
          <t>FORTE&amp;PIANO Выключатель 1-клавишный самовозвратный 10А FP210 белый IEK FP-V14-0-10-1-K01
699,79 = [837 / 1,22] +  2% Заг.скл</t>
        </is>
      </c>
      <c r="D1224" s="37" t="inlineStr">
        <is>
          <t>ШТ</t>
        </is>
      </c>
      <c r="E1224" s="38" t="n">
        <v>11</v>
      </c>
      <c r="F1224" s="39" t="n">
        <v>686.0700000000001</v>
      </c>
      <c r="G1224" s="40" t="n"/>
      <c r="H1224" s="39" t="n">
        <v>7546.77</v>
      </c>
      <c r="I1224" s="40" t="n"/>
      <c r="J1224" s="40" t="n">
        <v>9.82</v>
      </c>
      <c r="K1224" s="39" t="n">
        <v>7697.69</v>
      </c>
      <c r="L1224" s="44" t="n"/>
    </row>
    <row r="1225" ht="15" customHeight="1">
      <c r="G1225" s="81" t="n">
        <v>7546.77</v>
      </c>
      <c r="J1225" s="81" t="n">
        <v>7697.69</v>
      </c>
      <c r="L1225" s="42" t="n">
        <v>0</v>
      </c>
    </row>
    <row r="1226" ht="55.5" customHeight="1">
      <c r="A1226" s="35" t="inlineStr">
        <is>
          <t>53</t>
        </is>
      </c>
      <c r="B1226" s="36" t="inlineStr">
        <is>
          <t>Прайс-лист</t>
        </is>
      </c>
      <c r="C1226" s="36" t="inlineStr">
        <is>
          <t>Коробка установочная для полых стен D=73х65мм (со стыковоч-ным узлом) IEK UKG10-068-065-000-P
125,41 = [150 / 1,22] +  2% Заг.скл</t>
        </is>
      </c>
      <c r="D1226" s="37" t="inlineStr">
        <is>
          <t>ШТ</t>
        </is>
      </c>
      <c r="E1226" s="38" t="n">
        <v>135</v>
      </c>
      <c r="F1226" s="39" t="n">
        <v>122.95</v>
      </c>
      <c r="G1226" s="40" t="n"/>
      <c r="H1226" s="39" t="n">
        <v>16598.25</v>
      </c>
      <c r="I1226" s="40" t="n"/>
      <c r="J1226" s="40" t="n">
        <v>9.82</v>
      </c>
      <c r="K1226" s="39" t="n">
        <v>16930.35</v>
      </c>
      <c r="L1226" s="44" t="n"/>
    </row>
    <row r="1227" ht="15" customHeight="1">
      <c r="G1227" s="81" t="n">
        <v>16598.25</v>
      </c>
      <c r="J1227" s="81" t="n">
        <v>16930.35</v>
      </c>
      <c r="L1227" s="42" t="n">
        <v>0</v>
      </c>
    </row>
    <row r="1228" ht="69.75" customHeight="1">
      <c r="A1228" s="35" t="inlineStr">
        <is>
          <t>54</t>
        </is>
      </c>
      <c r="B1228" s="36" t="inlineStr">
        <is>
          <t>Прайс-лист</t>
        </is>
      </c>
      <c r="C1228" s="36" t="inlineStr">
        <is>
          <t>FORS Выключатель 1-клавишный проходной для открытой уста-новки 10А IP54 ВС20-1-0-ФБ белый IEK    EVS10-K01-10-54-DC
372,05 = [445 / 1,22] +  2% Заг.скл</t>
        </is>
      </c>
      <c r="D1228" s="37" t="inlineStr">
        <is>
          <t>ШТ</t>
        </is>
      </c>
      <c r="E1228" s="38" t="n">
        <v>6</v>
      </c>
      <c r="F1228" s="39" t="n">
        <v>364.75</v>
      </c>
      <c r="G1228" s="40" t="n"/>
      <c r="H1228" s="39" t="n">
        <v>2188.5</v>
      </c>
      <c r="I1228" s="40" t="n"/>
      <c r="J1228" s="40" t="n">
        <v>9.82</v>
      </c>
      <c r="K1228" s="39" t="n">
        <v>2232.3</v>
      </c>
      <c r="L1228" s="44" t="n"/>
    </row>
    <row r="1229" ht="15" customHeight="1">
      <c r="G1229" s="81" t="n">
        <v>2188.5</v>
      </c>
      <c r="J1229" s="81" t="n">
        <v>2232.3</v>
      </c>
      <c r="L1229" s="42" t="n">
        <v>0</v>
      </c>
    </row>
    <row r="1230" ht="69.75" customHeight="1">
      <c r="A1230" s="35" t="inlineStr">
        <is>
          <t>55</t>
        </is>
      </c>
      <c r="B1230" s="36" t="inlineStr">
        <is>
          <t>Прайс-лист</t>
        </is>
      </c>
      <c r="C1230" s="36" t="inlineStr">
        <is>
          <t>Выключатель 1-клавишный для открытой установки ВС20-1-0-ГПБ IP54 ГЕРМЕС PLUS (цвет клавиши: белый) IEK   EVMP10-K01-10-54-EC
403,82 = [483 / 1,22] +  2% Заг.скл</t>
        </is>
      </c>
      <c r="D1230" s="37" t="inlineStr">
        <is>
          <t>ШТ</t>
        </is>
      </c>
      <c r="E1230" s="38" t="n">
        <v>4</v>
      </c>
      <c r="F1230" s="39" t="n">
        <v>395.9</v>
      </c>
      <c r="G1230" s="40" t="n"/>
      <c r="H1230" s="39" t="n">
        <v>1583.6</v>
      </c>
      <c r="I1230" s="40" t="n"/>
      <c r="J1230" s="40" t="n">
        <v>9.82</v>
      </c>
      <c r="K1230" s="39" t="n">
        <v>1615.28</v>
      </c>
      <c r="L1230" s="44" t="n"/>
    </row>
    <row r="1231" ht="15" customHeight="1">
      <c r="G1231" s="81" t="n">
        <v>1583.6</v>
      </c>
      <c r="J1231" s="81" t="n">
        <v>1615.28</v>
      </c>
      <c r="L1231" s="42" t="n">
        <v>0</v>
      </c>
    </row>
    <row r="1232" ht="69.75" customHeight="1">
      <c r="A1232" s="35" t="inlineStr">
        <is>
          <t>56</t>
        </is>
      </c>
      <c r="B1232" s="36" t="inlineStr">
        <is>
          <t>Прайс-лист</t>
        </is>
      </c>
      <c r="C1232" s="36" t="inlineStr">
        <is>
          <t>Розетка одноместн, брызгозащищенная IP44, без заземляющих контактов (для ремонтного освещения) РА16-236 о/у
209,02 = [250 / 1,22] +  2% Заг.скл</t>
        </is>
      </c>
      <c r="D1232" s="37" t="inlineStr">
        <is>
          <t>ШТ</t>
        </is>
      </c>
      <c r="E1232" s="38" t="n">
        <v>7</v>
      </c>
      <c r="F1232" s="39" t="n">
        <v>204.92</v>
      </c>
      <c r="G1232" s="40" t="n"/>
      <c r="H1232" s="39" t="n">
        <v>1434.44</v>
      </c>
      <c r="I1232" s="40" t="n"/>
      <c r="J1232" s="40" t="n">
        <v>9.82</v>
      </c>
      <c r="K1232" s="39" t="n">
        <v>1463.14</v>
      </c>
      <c r="L1232" s="44" t="n"/>
    </row>
    <row r="1233" ht="15" customHeight="1">
      <c r="G1233" s="81" t="n">
        <v>1434.44</v>
      </c>
      <c r="J1233" s="81" t="n">
        <v>1463.14</v>
      </c>
      <c r="L1233" s="42" t="n">
        <v>0</v>
      </c>
    </row>
    <row r="1234" ht="55.5" customHeight="1">
      <c r="A1234" s="35" t="inlineStr">
        <is>
          <t>57</t>
        </is>
      </c>
      <c r="B1234" s="36" t="inlineStr">
        <is>
          <t>Прайс-лист</t>
        </is>
      </c>
      <c r="C1234" s="36" t="inlineStr">
        <is>
          <t>Коробка огнестойкая для открытой проводки  двухкомпонентная 100х100х50  мм
2 131,96 = [2 550 / 1,22] +  2% Заг.скл</t>
        </is>
      </c>
      <c r="D1234" s="37" t="inlineStr">
        <is>
          <t>ШТ</t>
        </is>
      </c>
      <c r="E1234" s="38" t="n">
        <v>89</v>
      </c>
      <c r="F1234" s="39" t="n">
        <v>2090.16</v>
      </c>
      <c r="G1234" s="40" t="n"/>
      <c r="H1234" s="39" t="n">
        <v>186024.24</v>
      </c>
      <c r="I1234" s="40" t="n"/>
      <c r="J1234" s="40" t="n">
        <v>9.82</v>
      </c>
      <c r="K1234" s="39" t="n">
        <v>189744.44</v>
      </c>
      <c r="L1234" s="44" t="n"/>
    </row>
    <row r="1235" ht="15" customHeight="1">
      <c r="G1235" s="81" t="n">
        <v>186024.24</v>
      </c>
      <c r="J1235" s="81" t="n">
        <v>189744.44</v>
      </c>
      <c r="L1235" s="42" t="n">
        <v>0</v>
      </c>
    </row>
    <row r="1236" ht="69.75" customHeight="1">
      <c r="A1236" s="35" t="inlineStr">
        <is>
          <t>58</t>
        </is>
      </c>
      <c r="B1236" s="36" t="inlineStr">
        <is>
          <t>Прайс-лист</t>
        </is>
      </c>
      <c r="C1236" s="36" t="inlineStr">
        <is>
          <t>Коробка распаячная КМ41238 для открытой проводки с откидной крышкой безгалогенная (HF) 80х80х50мм IP54
81,94 = [98 / 1,22] +  2% Заг.скл</t>
        </is>
      </c>
      <c r="D1236" s="37" t="inlineStr">
        <is>
          <t>ШТ</t>
        </is>
      </c>
      <c r="E1236" s="38" t="n">
        <v>150</v>
      </c>
      <c r="F1236" s="39" t="n">
        <v>80.33</v>
      </c>
      <c r="G1236" s="40" t="n"/>
      <c r="H1236" s="39" t="n">
        <v>12049.5</v>
      </c>
      <c r="I1236" s="40" t="n"/>
      <c r="J1236" s="40" t="n">
        <v>9.82</v>
      </c>
      <c r="K1236" s="39" t="n">
        <v>12291</v>
      </c>
      <c r="L1236" s="44" t="n"/>
    </row>
    <row r="1237" ht="15" customHeight="1">
      <c r="G1237" s="81" t="n">
        <v>12049.5</v>
      </c>
      <c r="J1237" s="81" t="n">
        <v>12291</v>
      </c>
      <c r="L1237" s="42" t="n">
        <v>0</v>
      </c>
    </row>
    <row r="1238" ht="69.75" customHeight="1">
      <c r="A1238" s="35" t="inlineStr">
        <is>
          <t>59</t>
        </is>
      </c>
      <c r="B1238" s="36" t="inlineStr">
        <is>
          <t>Прайс-лист</t>
        </is>
      </c>
      <c r="C1238" s="36" t="inlineStr">
        <is>
          <t>Коробка распаячная для открытой проводки безгалогенная (HF) 100х100х50мм с защелкивающейся крышкой IP44 6 гермовводов серая IEK
120,39 = [144 / 1,22] +  2% Заг.скл</t>
        </is>
      </c>
      <c r="D1238" s="37" t="inlineStr">
        <is>
          <t>ШТ</t>
        </is>
      </c>
      <c r="E1238" s="38" t="n">
        <v>30</v>
      </c>
      <c r="F1238" s="39" t="n">
        <v>118.03</v>
      </c>
      <c r="G1238" s="40" t="n"/>
      <c r="H1238" s="39" t="n">
        <v>3540.9</v>
      </c>
      <c r="I1238" s="40" t="n"/>
      <c r="J1238" s="40" t="n">
        <v>9.82</v>
      </c>
      <c r="K1238" s="39" t="n">
        <v>3611.7</v>
      </c>
      <c r="L1238" s="44" t="n"/>
    </row>
    <row r="1239" ht="15" customHeight="1">
      <c r="G1239" s="81" t="n">
        <v>3540.9</v>
      </c>
      <c r="J1239" s="81" t="n">
        <v>3611.7</v>
      </c>
      <c r="L1239" s="42" t="n">
        <v>0</v>
      </c>
    </row>
    <row r="1240" ht="41.25" customHeight="1">
      <c r="A1240" s="35" t="inlineStr">
        <is>
          <t>60</t>
        </is>
      </c>
      <c r="B1240" s="36" t="inlineStr">
        <is>
          <t>Прайс-лист</t>
        </is>
      </c>
      <c r="C1240" s="36" t="inlineStr">
        <is>
          <t>Клемма 3-проводная для проводников сечением 0,5-6,0 мм2
41,80 = [50 / 1,22] +  2% Заг.скл</t>
        </is>
      </c>
      <c r="D1240" s="37" t="inlineStr">
        <is>
          <t>ШТ</t>
        </is>
      </c>
      <c r="E1240" s="38" t="n">
        <v>200</v>
      </c>
      <c r="F1240" s="39" t="n">
        <v>40.98</v>
      </c>
      <c r="G1240" s="40" t="n"/>
      <c r="H1240" s="39" t="n">
        <v>8196</v>
      </c>
      <c r="I1240" s="40" t="n"/>
      <c r="J1240" s="40" t="n">
        <v>9.82</v>
      </c>
      <c r="K1240" s="39" t="n">
        <v>8360</v>
      </c>
      <c r="L1240" s="44" t="n"/>
    </row>
    <row r="1241" ht="15" customHeight="1">
      <c r="G1241" s="81" t="n">
        <v>8196</v>
      </c>
      <c r="J1241" s="81" t="n">
        <v>8360</v>
      </c>
      <c r="L1241" s="42" t="n">
        <v>0</v>
      </c>
    </row>
    <row r="1242" ht="41.25" customHeight="1">
      <c r="A1242" s="35" t="inlineStr">
        <is>
          <t>61</t>
        </is>
      </c>
      <c r="B1242" s="36" t="inlineStr">
        <is>
          <t>Прайс-лист</t>
        </is>
      </c>
      <c r="C1242" s="36" t="inlineStr">
        <is>
          <t>Клемма 2-проводная для проводников сечением 0,5-6,0 мм2
31,77 = [38 / 1,22] +  2% Заг.скл</t>
        </is>
      </c>
      <c r="D1242" s="37" t="inlineStr">
        <is>
          <t>ШТ</t>
        </is>
      </c>
      <c r="E1242" s="38" t="n">
        <v>100</v>
      </c>
      <c r="F1242" s="39" t="n">
        <v>31.15</v>
      </c>
      <c r="G1242" s="40" t="n"/>
      <c r="H1242" s="39" t="n">
        <v>3115</v>
      </c>
      <c r="I1242" s="40" t="n"/>
      <c r="J1242" s="40" t="n">
        <v>9.82</v>
      </c>
      <c r="K1242" s="39" t="n">
        <v>3177</v>
      </c>
      <c r="L1242" s="44" t="n"/>
    </row>
    <row r="1243" ht="15" customHeight="1">
      <c r="G1243" s="81" t="n">
        <v>3115</v>
      </c>
      <c r="J1243" s="81" t="n">
        <v>3177</v>
      </c>
      <c r="L1243" s="42" t="n">
        <v>0</v>
      </c>
    </row>
    <row r="1244" ht="41.25" customHeight="1">
      <c r="A1244" s="35" t="inlineStr">
        <is>
          <t>62</t>
        </is>
      </c>
      <c r="B1244" s="36" t="inlineStr">
        <is>
          <t>Прайс-лист</t>
        </is>
      </c>
      <c r="C1244" s="36" t="inlineStr">
        <is>
          <t>Коробка огнестойкая для открытой проводки  100х100х50  мм
1 212,29 = [1 450 / 1,22] +  2% Заг.скл</t>
        </is>
      </c>
      <c r="D1244" s="37" t="inlineStr">
        <is>
          <t>ШТ</t>
        </is>
      </c>
      <c r="E1244" s="38" t="n">
        <v>90</v>
      </c>
      <c r="F1244" s="39" t="n">
        <v>1188.52</v>
      </c>
      <c r="G1244" s="40" t="n"/>
      <c r="H1244" s="39" t="n">
        <v>106966.8</v>
      </c>
      <c r="I1244" s="40" t="n"/>
      <c r="J1244" s="40" t="n">
        <v>9.82</v>
      </c>
      <c r="K1244" s="39" t="n">
        <v>109106.1</v>
      </c>
      <c r="L1244" s="44" t="n"/>
    </row>
    <row r="1245" ht="15" customHeight="1">
      <c r="G1245" s="81" t="n">
        <v>106966.8</v>
      </c>
      <c r="J1245" s="81" t="n">
        <v>109106.1</v>
      </c>
      <c r="L1245" s="42" t="n">
        <v>0</v>
      </c>
    </row>
    <row r="1246" ht="41.25" customHeight="1">
      <c r="A1246" s="35" t="inlineStr">
        <is>
          <t>63</t>
        </is>
      </c>
      <c r="B1246" s="36" t="inlineStr">
        <is>
          <t>Прайс-лист</t>
        </is>
      </c>
      <c r="C1246" s="36" t="inlineStr">
        <is>
          <t>Групповое крепление-захват из нержавеющей стали типа GRIP
281,75 = [337 / 1,22] +  2% Заг.скл</t>
        </is>
      </c>
      <c r="D1246" s="37" t="inlineStr">
        <is>
          <t>ШТ</t>
        </is>
      </c>
      <c r="E1246" s="38" t="n">
        <v>400</v>
      </c>
      <c r="F1246" s="39" t="n">
        <v>276.23</v>
      </c>
      <c r="G1246" s="40" t="n"/>
      <c r="H1246" s="39" t="n">
        <v>110492</v>
      </c>
      <c r="I1246" s="40" t="n"/>
      <c r="J1246" s="40" t="n">
        <v>9.82</v>
      </c>
      <c r="K1246" s="39" t="n">
        <v>112700</v>
      </c>
      <c r="L1246" s="44" t="n"/>
    </row>
    <row r="1247" ht="15" customHeight="1">
      <c r="G1247" s="81" t="n">
        <v>110492</v>
      </c>
      <c r="J1247" s="81" t="n">
        <v>112700</v>
      </c>
      <c r="L1247" s="42" t="n">
        <v>0</v>
      </c>
    </row>
    <row r="1248" ht="28.5" customHeight="1">
      <c r="A1248" s="35" t="inlineStr">
        <is>
          <t>64</t>
        </is>
      </c>
      <c r="B1248" s="36" t="inlineStr">
        <is>
          <t>Прайс-лист</t>
        </is>
      </c>
      <c r="C1248" s="36" t="inlineStr">
        <is>
          <t>Анкерный гвоздь с резьбой N 6-5-10/49
177,25 = [212 / 1,22] +  2% Заг.скл</t>
        </is>
      </c>
      <c r="D1248" s="37" t="inlineStr">
        <is>
          <t>ШТ</t>
        </is>
      </c>
      <c r="E1248" s="38" t="n">
        <v>400</v>
      </c>
      <c r="F1248" s="39" t="n">
        <v>173.77</v>
      </c>
      <c r="G1248" s="40" t="n"/>
      <c r="H1248" s="39" t="n">
        <v>69508</v>
      </c>
      <c r="I1248" s="40" t="n"/>
      <c r="J1248" s="40" t="n">
        <v>9.82</v>
      </c>
      <c r="K1248" s="39" t="n">
        <v>70900</v>
      </c>
      <c r="L1248" s="44" t="n"/>
    </row>
    <row r="1249" ht="15" customHeight="1">
      <c r="G1249" s="81" t="n">
        <v>69508</v>
      </c>
      <c r="J1249" s="81" t="n">
        <v>70900</v>
      </c>
      <c r="L1249" s="42" t="n">
        <v>0</v>
      </c>
    </row>
    <row r="1250" ht="41.25" customHeight="1">
      <c r="A1250" s="35" t="inlineStr">
        <is>
          <t>65</t>
        </is>
      </c>
      <c r="B1250" s="36" t="inlineStr">
        <is>
          <t>Прайс-лист</t>
        </is>
      </c>
      <c r="C1250" s="36" t="inlineStr">
        <is>
          <t>Труба гофрированная из ПВХ Дн=16 мм
30,94 = [37 / 1,22] +  2% Заг.скл</t>
        </is>
      </c>
      <c r="D1250" s="37" t="inlineStr">
        <is>
          <t>м</t>
        </is>
      </c>
      <c r="E1250" s="38" t="n">
        <v>650</v>
      </c>
      <c r="F1250" s="39" t="n">
        <v>30.33</v>
      </c>
      <c r="G1250" s="40" t="n"/>
      <c r="H1250" s="39" t="n">
        <v>19714.5</v>
      </c>
      <c r="I1250" s="40" t="n"/>
      <c r="J1250" s="40" t="n">
        <v>9.82</v>
      </c>
      <c r="K1250" s="39" t="n">
        <v>20111</v>
      </c>
      <c r="L1250" s="44" t="n"/>
    </row>
    <row r="1251" ht="15" customHeight="1">
      <c r="G1251" s="81" t="n">
        <v>19714.5</v>
      </c>
      <c r="J1251" s="81" t="n">
        <v>20111</v>
      </c>
      <c r="L1251" s="42" t="n">
        <v>0</v>
      </c>
    </row>
    <row r="1252" ht="41.25" customHeight="1">
      <c r="A1252" s="35" t="inlineStr">
        <is>
          <t>66</t>
        </is>
      </c>
      <c r="B1252" s="36" t="inlineStr">
        <is>
          <t>Прайс-лист</t>
        </is>
      </c>
      <c r="C1252" s="36" t="inlineStr">
        <is>
          <t>Труба жесткая ПВХ 3-х метровая легкая белая d32 мм (90 м/уп)
133,77 = [160 / 1,22] +  2% Заг.скл</t>
        </is>
      </c>
      <c r="D1252" s="37" t="inlineStr">
        <is>
          <t>м</t>
        </is>
      </c>
      <c r="E1252" s="38" t="n">
        <v>270</v>
      </c>
      <c r="F1252" s="39" t="n">
        <v>131.15</v>
      </c>
      <c r="G1252" s="40" t="n"/>
      <c r="H1252" s="39" t="n">
        <v>35410.5</v>
      </c>
      <c r="I1252" s="40" t="n"/>
      <c r="J1252" s="40" t="n">
        <v>9.82</v>
      </c>
      <c r="K1252" s="39" t="n">
        <v>36117.9</v>
      </c>
      <c r="L1252" s="44" t="n"/>
    </row>
    <row r="1253" ht="15" customHeight="1">
      <c r="G1253" s="81" t="n">
        <v>35410.5</v>
      </c>
      <c r="J1253" s="81" t="n">
        <v>36117.9</v>
      </c>
      <c r="L1253" s="42" t="n">
        <v>0</v>
      </c>
    </row>
    <row r="1254" ht="55.5" customHeight="1">
      <c r="A1254" s="35" t="inlineStr">
        <is>
          <t>67</t>
        </is>
      </c>
      <c r="B1254" s="36" t="inlineStr">
        <is>
          <t>Прайс-лист</t>
        </is>
      </c>
      <c r="C1254" s="36" t="inlineStr">
        <is>
          <t>Базальтовая вата огнеупорная, волокно огнестойкое, обрезь уплотнительная
518,36 = [620 / 1,22] +  2% Заг.скл</t>
        </is>
      </c>
      <c r="D1254" s="37" t="inlineStr">
        <is>
          <t>уп</t>
        </is>
      </c>
      <c r="E1254" s="38" t="n">
        <v>1</v>
      </c>
      <c r="F1254" s="39" t="n">
        <v>508.2</v>
      </c>
      <c r="G1254" s="40" t="n"/>
      <c r="H1254" s="39" t="n">
        <v>508.2</v>
      </c>
      <c r="I1254" s="40" t="n"/>
      <c r="J1254" s="40" t="n">
        <v>9.82</v>
      </c>
      <c r="K1254" s="39" t="n">
        <v>518.36</v>
      </c>
      <c r="L1254" s="44" t="n"/>
    </row>
    <row r="1255" ht="15" customHeight="1">
      <c r="G1255" s="81" t="n">
        <v>508.2</v>
      </c>
      <c r="J1255" s="81" t="n">
        <v>518.36</v>
      </c>
      <c r="L1255" s="42" t="n">
        <v>0</v>
      </c>
    </row>
    <row r="1256" ht="28.5" customHeight="1">
      <c r="A1256" s="35" t="inlineStr">
        <is>
          <t>68</t>
        </is>
      </c>
      <c r="B1256" s="36" t="inlineStr">
        <is>
          <t>Прайс-лист</t>
        </is>
      </c>
      <c r="C1256" s="36" t="inlineStr">
        <is>
          <t>Паста контактная проводящая, 100 гр.
710,65 = [850 / 1,22] +  2% Заг.скл</t>
        </is>
      </c>
      <c r="D1256" s="37" t="inlineStr">
        <is>
          <t>уп</t>
        </is>
      </c>
      <c r="E1256" s="38" t="n">
        <v>2</v>
      </c>
      <c r="F1256" s="39" t="n">
        <v>696.72</v>
      </c>
      <c r="G1256" s="40" t="n"/>
      <c r="H1256" s="39" t="n">
        <v>1393.44</v>
      </c>
      <c r="I1256" s="40" t="n"/>
      <c r="J1256" s="40" t="n">
        <v>9.82</v>
      </c>
      <c r="K1256" s="39" t="n">
        <v>1421.3</v>
      </c>
      <c r="L1256" s="44" t="n"/>
    </row>
    <row r="1257" ht="15" customHeight="1">
      <c r="G1257" s="81" t="n">
        <v>1393.44</v>
      </c>
      <c r="J1257" s="81" t="n">
        <v>1421.3</v>
      </c>
      <c r="L1257" s="42" t="n">
        <v>0</v>
      </c>
    </row>
    <row r="1258"/>
    <row r="1259" ht="15" customHeight="1">
      <c r="A1259" s="82" t="inlineStr">
        <is>
          <t>Итого по подразделу: Электроустановочные изделия</t>
        </is>
      </c>
      <c r="G1259" s="81" t="n">
        <v>707123.28</v>
      </c>
      <c r="I1259" s="43" t="n"/>
      <c r="J1259" s="81" t="n">
        <v>3182659.21</v>
      </c>
      <c r="L1259" s="42" t="n">
        <v>1675.0576</v>
      </c>
    </row>
    <row r="1260"/>
    <row r="1261"/>
    <row r="1262"/>
    <row r="1263" ht="15" customHeight="1">
      <c r="A1263" s="82" t="inlineStr">
        <is>
          <t>Итого по разделу: АБЧ</t>
        </is>
      </c>
      <c r="G1263" s="81" t="n">
        <v>4975200.57</v>
      </c>
      <c r="I1263" s="43" t="n"/>
      <c r="J1263" s="81" t="n">
        <v>9422354.48</v>
      </c>
      <c r="L1263" s="42" t="n">
        <v>3054.1131</v>
      </c>
    </row>
    <row r="1264"/>
    <row r="1265"/>
    <row r="1266"/>
    <row r="1267" ht="16.5" customHeight="1">
      <c r="A1267" s="1" t="inlineStr">
        <is>
          <t>Раздел: Производственная часть</t>
        </is>
      </c>
    </row>
    <row r="1268" ht="28.5" customHeight="1">
      <c r="A1268" s="28" t="inlineStr">
        <is>
          <t>69</t>
        </is>
      </c>
      <c r="B1268" s="29" t="inlineStr">
        <is>
          <t>м11-06-001-5</t>
        </is>
      </c>
      <c r="C1268" s="29" t="inlineStr">
        <is>
          <t>Щиты и пульты, масса до 350 кг</t>
        </is>
      </c>
      <c r="D1268" s="30" t="inlineStr">
        <is>
          <t>1  ШТ.</t>
        </is>
      </c>
      <c r="E1268" s="24" t="n">
        <v>8</v>
      </c>
      <c r="F1268" s="23" t="n">
        <v>759.65</v>
      </c>
      <c r="G1268" s="18" t="n"/>
      <c r="H1268" s="23" t="n"/>
      <c r="I1268" s="18" t="inlineStr">
        <is>
          <t>м11-06-001-5</t>
        </is>
      </c>
      <c r="J1268" s="18" t="n"/>
      <c r="K1268" s="23" t="n"/>
      <c r="L1268" s="31" t="n"/>
    </row>
    <row r="1269" ht="14.25" customHeight="1">
      <c r="A1269" s="28" t="n"/>
      <c r="B1269" s="29" t="n"/>
      <c r="C1269" s="29" t="inlineStr">
        <is>
          <t>Зарплата</t>
        </is>
      </c>
      <c r="D1269" s="30" t="n"/>
      <c r="E1269" s="24" t="n"/>
      <c r="F1269" s="23" t="n">
        <v>179.54</v>
      </c>
      <c r="G1269" s="18" t="n"/>
      <c r="H1269" s="23" t="n">
        <v>1436.32</v>
      </c>
      <c r="I1269" s="18" t="n"/>
      <c r="J1269" s="18" t="n">
        <v>56.04</v>
      </c>
      <c r="K1269" s="23" t="n">
        <v>80491.37</v>
      </c>
      <c r="L1269" s="31" t="n"/>
    </row>
    <row r="1270" ht="14.25" customHeight="1">
      <c r="A1270" s="28" t="n"/>
      <c r="B1270" s="29" t="n"/>
      <c r="C1270" s="29" t="inlineStr">
        <is>
          <t>Эксплуатация машин</t>
        </is>
      </c>
      <c r="D1270" s="30" t="n"/>
      <c r="E1270" s="24" t="n"/>
      <c r="F1270" s="23" t="n">
        <v>93.93000000000001</v>
      </c>
      <c r="G1270" s="18" t="n"/>
      <c r="H1270" s="23" t="n">
        <v>751.4400000000001</v>
      </c>
      <c r="I1270" s="18" t="n"/>
      <c r="J1270" s="18" t="n">
        <v>18.57</v>
      </c>
      <c r="K1270" s="23" t="n">
        <v>13954.24</v>
      </c>
      <c r="L1270" s="31" t="n"/>
    </row>
    <row r="1271" ht="14.25" customHeight="1">
      <c r="A1271" s="28" t="n"/>
      <c r="B1271" s="29" t="n"/>
      <c r="C1271" s="29" t="inlineStr">
        <is>
          <t>в т.ч. зарплата машинистов</t>
        </is>
      </c>
      <c r="D1271" s="30" t="n"/>
      <c r="E1271" s="24" t="n"/>
      <c r="F1271" s="23" t="n">
        <v>3.51</v>
      </c>
      <c r="G1271" s="18" t="n"/>
      <c r="H1271" s="32" t="n">
        <v>28.08</v>
      </c>
      <c r="I1271" s="18" t="n"/>
      <c r="J1271" s="18" t="n">
        <v>56.04</v>
      </c>
      <c r="K1271" s="32" t="n">
        <v>1573.6</v>
      </c>
      <c r="L1271" s="31" t="n"/>
    </row>
    <row r="1272" ht="14.25" customHeight="1">
      <c r="A1272" s="28" t="n"/>
      <c r="B1272" s="29" t="n"/>
      <c r="C1272" s="29" t="inlineStr">
        <is>
          <t>Материальные ресурсы</t>
        </is>
      </c>
      <c r="D1272" s="30" t="n"/>
      <c r="E1272" s="24" t="n"/>
      <c r="F1272" s="23" t="n">
        <v>486.18</v>
      </c>
      <c r="G1272" s="18" t="n"/>
      <c r="H1272" s="23" t="n">
        <v>3889.44</v>
      </c>
      <c r="I1272" s="18" t="n"/>
      <c r="J1272" s="18" t="n">
        <v>9.43</v>
      </c>
      <c r="K1272" s="23" t="n">
        <v>36677.42</v>
      </c>
      <c r="L1272" s="31" t="n"/>
    </row>
    <row r="1273" ht="14.25" customHeight="1">
      <c r="A1273" s="28" t="n"/>
      <c r="B1273" s="29" t="n"/>
      <c r="C1273" s="29" t="inlineStr">
        <is>
          <t>НР от ФОТ</t>
        </is>
      </c>
      <c r="D1273" s="30" t="inlineStr">
        <is>
          <t>%</t>
        </is>
      </c>
      <c r="E1273" s="24" t="n">
        <v>90</v>
      </c>
      <c r="F1273" s="33" t="n"/>
      <c r="G1273" s="18" t="n"/>
      <c r="H1273" s="23" t="n">
        <v>1317.96</v>
      </c>
      <c r="I1273" s="34" t="n"/>
      <c r="J1273" s="19" t="n">
        <v>90</v>
      </c>
      <c r="K1273" s="23" t="n">
        <v>73858.47</v>
      </c>
      <c r="L1273" s="31" t="n"/>
    </row>
    <row r="1274" ht="14.25" customHeight="1">
      <c r="A1274" s="28" t="n"/>
      <c r="B1274" s="29" t="n"/>
      <c r="C1274" s="29" t="inlineStr">
        <is>
          <t>СП от ФОТ</t>
        </is>
      </c>
      <c r="D1274" s="30" t="inlineStr">
        <is>
          <t>%</t>
        </is>
      </c>
      <c r="E1274" s="24" t="n">
        <v>46</v>
      </c>
      <c r="F1274" s="33" t="n"/>
      <c r="G1274" s="18" t="n"/>
      <c r="H1274" s="23" t="n">
        <v>673.62</v>
      </c>
      <c r="I1274" s="34" t="n"/>
      <c r="J1274" s="19" t="n">
        <v>46</v>
      </c>
      <c r="K1274" s="23" t="n">
        <v>37749.89</v>
      </c>
      <c r="L1274" s="31" t="n"/>
    </row>
    <row r="1275" ht="14.25" customHeight="1">
      <c r="A1275" s="35" t="n"/>
      <c r="B1275" s="36" t="n"/>
      <c r="C1275" s="36" t="inlineStr">
        <is>
          <t>Затраты труда</t>
        </is>
      </c>
      <c r="D1275" s="37" t="inlineStr">
        <is>
          <t>чел-ч</t>
        </is>
      </c>
      <c r="E1275" s="38" t="n">
        <v>19.1</v>
      </c>
      <c r="F1275" s="39" t="n"/>
      <c r="G1275" s="40" t="n"/>
      <c r="H1275" s="39" t="n"/>
      <c r="I1275" s="40" t="n"/>
      <c r="J1275" s="40" t="n"/>
      <c r="K1275" s="39" t="n"/>
      <c r="L1275" s="41" t="n">
        <v>152.8</v>
      </c>
    </row>
    <row r="1276" ht="15" customHeight="1">
      <c r="G1276" s="81" t="n">
        <v>8068.78</v>
      </c>
      <c r="J1276" s="81" t="n">
        <v>242731.39</v>
      </c>
      <c r="L1276" s="42" t="n">
        <v>152.8</v>
      </c>
    </row>
    <row r="1277" ht="57" customHeight="1">
      <c r="A1277" s="28" t="inlineStr">
        <is>
          <t>70</t>
        </is>
      </c>
      <c r="B1277" s="29" t="inlineStr">
        <is>
          <t>м08-03-532-4</t>
        </is>
      </c>
      <c r="C1277" s="29" t="inlineStr">
        <is>
          <t>Пост управления кнопочный общего назначения, устанавливаемый на конструкции на стене или колонне, количество элементов поста до 3</t>
        </is>
      </c>
      <c r="D1277" s="30" t="inlineStr">
        <is>
          <t>1  ШТ.</t>
        </is>
      </c>
      <c r="E1277" s="24" t="n">
        <v>5</v>
      </c>
      <c r="F1277" s="23" t="n">
        <v>54.2</v>
      </c>
      <c r="G1277" s="18" t="n"/>
      <c r="H1277" s="23" t="n"/>
      <c r="I1277" s="18" t="inlineStr">
        <is>
          <t>м08-03-532-4</t>
        </is>
      </c>
      <c r="J1277" s="18" t="n"/>
      <c r="K1277" s="23" t="n"/>
      <c r="L1277" s="31" t="n"/>
    </row>
    <row r="1278" ht="14.25" customHeight="1">
      <c r="A1278" s="28" t="n"/>
      <c r="B1278" s="29" t="n"/>
      <c r="C1278" s="29" t="inlineStr">
        <is>
          <t>Зарплата</t>
        </is>
      </c>
      <c r="D1278" s="30" t="n"/>
      <c r="E1278" s="24" t="n"/>
      <c r="F1278" s="23" t="n">
        <v>17.12</v>
      </c>
      <c r="G1278" s="18" t="n"/>
      <c r="H1278" s="23" t="n">
        <v>85.59999999999999</v>
      </c>
      <c r="I1278" s="18" t="n"/>
      <c r="J1278" s="18" t="n">
        <v>56.04</v>
      </c>
      <c r="K1278" s="23" t="n">
        <v>4797.02</v>
      </c>
      <c r="L1278" s="31" t="n"/>
    </row>
    <row r="1279" ht="14.25" customHeight="1">
      <c r="A1279" s="28" t="n"/>
      <c r="B1279" s="29" t="n"/>
      <c r="C1279" s="29" t="inlineStr">
        <is>
          <t>Эксплуатация машин</t>
        </is>
      </c>
      <c r="D1279" s="30" t="n"/>
      <c r="E1279" s="24" t="n"/>
      <c r="F1279" s="23" t="n">
        <v>1.13</v>
      </c>
      <c r="G1279" s="18" t="n"/>
      <c r="H1279" s="23" t="n">
        <v>5.65</v>
      </c>
      <c r="I1279" s="18" t="n"/>
      <c r="J1279" s="18" t="n">
        <v>9.720000000000001</v>
      </c>
      <c r="K1279" s="23" t="n">
        <v>54.92</v>
      </c>
      <c r="L1279" s="31" t="n"/>
    </row>
    <row r="1280" ht="14.25" customHeight="1">
      <c r="A1280" s="28" t="n"/>
      <c r="B1280" s="29" t="n"/>
      <c r="C1280" s="29" t="inlineStr">
        <is>
          <t>Материальные ресурсы</t>
        </is>
      </c>
      <c r="D1280" s="30" t="n"/>
      <c r="E1280" s="24" t="n"/>
      <c r="F1280" s="23" t="n">
        <v>35.95</v>
      </c>
      <c r="G1280" s="18" t="n"/>
      <c r="H1280" s="23" t="n">
        <v>179.75</v>
      </c>
      <c r="I1280" s="18" t="n"/>
      <c r="J1280" s="18" t="n">
        <v>13.42</v>
      </c>
      <c r="K1280" s="23" t="n">
        <v>2412.25</v>
      </c>
      <c r="L1280" s="31" t="n"/>
    </row>
    <row r="1281" ht="14.25" customHeight="1">
      <c r="A1281" s="28" t="n"/>
      <c r="B1281" s="29" t="n"/>
      <c r="C1281" s="29" t="inlineStr">
        <is>
          <t>НР от ФОТ</t>
        </is>
      </c>
      <c r="D1281" s="30" t="inlineStr">
        <is>
          <t>%</t>
        </is>
      </c>
      <c r="E1281" s="24" t="n">
        <v>97</v>
      </c>
      <c r="F1281" s="33" t="n"/>
      <c r="G1281" s="18" t="n"/>
      <c r="H1281" s="23" t="n">
        <v>83.03</v>
      </c>
      <c r="I1281" s="34" t="n"/>
      <c r="J1281" s="19" t="n">
        <v>97</v>
      </c>
      <c r="K1281" s="23" t="n">
        <v>4653.11</v>
      </c>
      <c r="L1281" s="31" t="n"/>
    </row>
    <row r="1282" ht="14.25" customHeight="1">
      <c r="A1282" s="28" t="n"/>
      <c r="B1282" s="29" t="n"/>
      <c r="C1282" s="29" t="inlineStr">
        <is>
          <t>СП от ФОТ</t>
        </is>
      </c>
      <c r="D1282" s="30" t="inlineStr">
        <is>
          <t>%</t>
        </is>
      </c>
      <c r="E1282" s="24" t="n">
        <v>51</v>
      </c>
      <c r="F1282" s="33" t="n"/>
      <c r="G1282" s="18" t="n"/>
      <c r="H1282" s="23" t="n">
        <v>43.66</v>
      </c>
      <c r="I1282" s="34" t="n"/>
      <c r="J1282" s="19" t="n">
        <v>51</v>
      </c>
      <c r="K1282" s="23" t="n">
        <v>2446.48</v>
      </c>
      <c r="L1282" s="31" t="n"/>
    </row>
    <row r="1283" ht="14.25" customHeight="1">
      <c r="A1283" s="35" t="n"/>
      <c r="B1283" s="36" t="n"/>
      <c r="C1283" s="36" t="inlineStr">
        <is>
          <t>Затраты труда</t>
        </is>
      </c>
      <c r="D1283" s="37" t="inlineStr">
        <is>
          <t>чел-ч</t>
        </is>
      </c>
      <c r="E1283" s="38" t="n">
        <v>1.8</v>
      </c>
      <c r="F1283" s="39" t="n"/>
      <c r="G1283" s="40" t="n"/>
      <c r="H1283" s="39" t="n"/>
      <c r="I1283" s="40" t="n"/>
      <c r="J1283" s="40" t="n"/>
      <c r="K1283" s="39" t="n"/>
      <c r="L1283" s="41" t="n">
        <v>9</v>
      </c>
    </row>
    <row r="1284" ht="15" customHeight="1">
      <c r="G1284" s="81" t="n">
        <v>397.69</v>
      </c>
      <c r="J1284" s="81" t="n">
        <v>14363.78</v>
      </c>
      <c r="L1284" s="42" t="n">
        <v>9</v>
      </c>
    </row>
    <row r="1285"/>
    <row r="1286" ht="16.5" customHeight="1">
      <c r="A1286" s="1" t="inlineStr">
        <is>
          <t>Подраздел: Щиты группового освещения</t>
        </is>
      </c>
    </row>
    <row r="1287" ht="28.5" customHeight="1">
      <c r="A1287" s="35" t="inlineStr">
        <is>
          <t>71</t>
        </is>
      </c>
      <c r="B1287" s="36" t="inlineStr">
        <is>
          <t>Прайс-лист</t>
        </is>
      </c>
      <c r="C1287" s="36" t="inlineStr">
        <is>
          <t>Щит ЩО5
18 249,18 = [22 000 / 1,22] +  1,2% Заг.скл</t>
        </is>
      </c>
      <c r="D1287" s="37" t="inlineStr">
        <is>
          <t>КОМП</t>
        </is>
      </c>
      <c r="E1287" s="38" t="n">
        <v>1</v>
      </c>
      <c r="F1287" s="39" t="n">
        <v>18032.79</v>
      </c>
      <c r="G1287" s="40" t="n"/>
      <c r="H1287" s="39" t="n">
        <v>18032.79</v>
      </c>
      <c r="I1287" s="40" t="n"/>
      <c r="J1287" s="40" t="n">
        <v>6.44</v>
      </c>
      <c r="K1287" s="39" t="n">
        <v>18249.18</v>
      </c>
      <c r="L1287" s="44" t="n"/>
    </row>
    <row r="1288" ht="15" customHeight="1">
      <c r="G1288" s="81" t="n">
        <v>18032.79</v>
      </c>
      <c r="J1288" s="81" t="n">
        <v>18249.18</v>
      </c>
      <c r="L1288" s="42" t="n">
        <v>0</v>
      </c>
    </row>
    <row r="1289" ht="28.5" customHeight="1">
      <c r="A1289" s="35" t="inlineStr">
        <is>
          <t>72</t>
        </is>
      </c>
      <c r="B1289" s="36" t="inlineStr">
        <is>
          <t>Прайс-лист</t>
        </is>
      </c>
      <c r="C1289" s="36" t="inlineStr">
        <is>
          <t>Щит ЩО7
18 249,18 = [22 000 / 1,22] +  1,2% Заг.скл</t>
        </is>
      </c>
      <c r="D1289" s="37" t="inlineStr">
        <is>
          <t>КОМП</t>
        </is>
      </c>
      <c r="E1289" s="38" t="n">
        <v>1</v>
      </c>
      <c r="F1289" s="39" t="n">
        <v>18032.79</v>
      </c>
      <c r="G1289" s="40" t="n"/>
      <c r="H1289" s="39" t="n">
        <v>18032.79</v>
      </c>
      <c r="I1289" s="40" t="n"/>
      <c r="J1289" s="40" t="n">
        <v>6.44</v>
      </c>
      <c r="K1289" s="39" t="n">
        <v>18249.18</v>
      </c>
      <c r="L1289" s="44" t="n"/>
    </row>
    <row r="1290" ht="15" customHeight="1">
      <c r="G1290" s="81" t="n">
        <v>18032.79</v>
      </c>
      <c r="J1290" s="81" t="n">
        <v>18249.18</v>
      </c>
      <c r="L1290" s="42" t="n">
        <v>0</v>
      </c>
    </row>
    <row r="1291" ht="28.5" customHeight="1">
      <c r="A1291" s="35" t="inlineStr">
        <is>
          <t>73</t>
        </is>
      </c>
      <c r="B1291" s="36" t="inlineStr">
        <is>
          <t>Прайс-лист</t>
        </is>
      </c>
      <c r="C1291" s="36" t="inlineStr">
        <is>
          <t>Щит ЩО8
18 249,18 = [22 000 / 1,22] +  1,2% Заг.скл</t>
        </is>
      </c>
      <c r="D1291" s="37" t="inlineStr">
        <is>
          <t>КОМП</t>
        </is>
      </c>
      <c r="E1291" s="38" t="n">
        <v>1</v>
      </c>
      <c r="F1291" s="39" t="n">
        <v>18032.79</v>
      </c>
      <c r="G1291" s="40" t="n"/>
      <c r="H1291" s="39" t="n">
        <v>18032.79</v>
      </c>
      <c r="I1291" s="40" t="n"/>
      <c r="J1291" s="40" t="n">
        <v>6.44</v>
      </c>
      <c r="K1291" s="39" t="n">
        <v>18249.18</v>
      </c>
      <c r="L1291" s="44" t="n"/>
    </row>
    <row r="1292" ht="15" customHeight="1">
      <c r="G1292" s="81" t="n">
        <v>18032.79</v>
      </c>
      <c r="J1292" s="81" t="n">
        <v>18249.18</v>
      </c>
      <c r="L1292" s="42" t="n">
        <v>0</v>
      </c>
    </row>
    <row r="1293" ht="28.5" customHeight="1">
      <c r="A1293" s="35" t="inlineStr">
        <is>
          <t>74</t>
        </is>
      </c>
      <c r="B1293" s="36" t="inlineStr">
        <is>
          <t>Прайс-лист</t>
        </is>
      </c>
      <c r="C1293" s="36" t="inlineStr">
        <is>
          <t>Щит ЩО9
18 249,18 = [22 000 / 1,22] +  1,2% Заг.скл</t>
        </is>
      </c>
      <c r="D1293" s="37" t="inlineStr">
        <is>
          <t>КОМП</t>
        </is>
      </c>
      <c r="E1293" s="38" t="n">
        <v>1</v>
      </c>
      <c r="F1293" s="39" t="n">
        <v>18032.79</v>
      </c>
      <c r="G1293" s="40" t="n"/>
      <c r="H1293" s="39" t="n">
        <v>18032.79</v>
      </c>
      <c r="I1293" s="40" t="n"/>
      <c r="J1293" s="40" t="n">
        <v>6.44</v>
      </c>
      <c r="K1293" s="39" t="n">
        <v>18249.18</v>
      </c>
      <c r="L1293" s="44" t="n"/>
    </row>
    <row r="1294" ht="15" customHeight="1">
      <c r="G1294" s="81" t="n">
        <v>18032.79</v>
      </c>
      <c r="J1294" s="81" t="n">
        <v>18249.18</v>
      </c>
      <c r="L1294" s="42" t="n">
        <v>0</v>
      </c>
    </row>
    <row r="1295" ht="28.5" customHeight="1">
      <c r="A1295" s="35" t="inlineStr">
        <is>
          <t>75</t>
        </is>
      </c>
      <c r="B1295" s="36" t="inlineStr">
        <is>
          <t>Прайс-лист</t>
        </is>
      </c>
      <c r="C1295" s="36" t="inlineStr">
        <is>
          <t>Щит ЩО-А5
18 249,18 = [22 000 / 1,22] +  1,2% Заг.скл</t>
        </is>
      </c>
      <c r="D1295" s="37" t="inlineStr">
        <is>
          <t>КОМП</t>
        </is>
      </c>
      <c r="E1295" s="38" t="n">
        <v>1</v>
      </c>
      <c r="F1295" s="39" t="n">
        <v>18032.79</v>
      </c>
      <c r="G1295" s="40" t="n"/>
      <c r="H1295" s="39" t="n">
        <v>18032.79</v>
      </c>
      <c r="I1295" s="40" t="n"/>
      <c r="J1295" s="40" t="n">
        <v>6.44</v>
      </c>
      <c r="K1295" s="39" t="n">
        <v>18249.18</v>
      </c>
      <c r="L1295" s="44" t="n"/>
    </row>
    <row r="1296" ht="15" customHeight="1">
      <c r="G1296" s="81" t="n">
        <v>18032.79</v>
      </c>
      <c r="J1296" s="81" t="n">
        <v>18249.18</v>
      </c>
      <c r="L1296" s="42" t="n">
        <v>0</v>
      </c>
    </row>
    <row r="1297" ht="28.5" customHeight="1">
      <c r="A1297" s="35" t="inlineStr">
        <is>
          <t>76</t>
        </is>
      </c>
      <c r="B1297" s="36" t="inlineStr">
        <is>
          <t>Прайс-лист</t>
        </is>
      </c>
      <c r="C1297" s="36" t="inlineStr">
        <is>
          <t>Щит ЩО-А6
18 249,18 = [22 000 / 1,22] +  1,2% Заг.скл</t>
        </is>
      </c>
      <c r="D1297" s="37" t="inlineStr">
        <is>
          <t>КОМП</t>
        </is>
      </c>
      <c r="E1297" s="38" t="n">
        <v>1</v>
      </c>
      <c r="F1297" s="39" t="n">
        <v>18032.79</v>
      </c>
      <c r="G1297" s="40" t="n"/>
      <c r="H1297" s="39" t="n">
        <v>18032.79</v>
      </c>
      <c r="I1297" s="40" t="n"/>
      <c r="J1297" s="40" t="n">
        <v>6.44</v>
      </c>
      <c r="K1297" s="39" t="n">
        <v>18249.18</v>
      </c>
      <c r="L1297" s="44" t="n"/>
    </row>
    <row r="1298" ht="15" customHeight="1">
      <c r="G1298" s="81" t="n">
        <v>18032.79</v>
      </c>
      <c r="J1298" s="81" t="n">
        <v>18249.18</v>
      </c>
      <c r="L1298" s="42" t="n">
        <v>0</v>
      </c>
    </row>
    <row r="1299" ht="28.5" customHeight="1">
      <c r="A1299" s="35" t="inlineStr">
        <is>
          <t>77</t>
        </is>
      </c>
      <c r="B1299" s="36" t="inlineStr">
        <is>
          <t>Прайс-лист</t>
        </is>
      </c>
      <c r="C1299" s="36" t="inlineStr">
        <is>
          <t>Щит ЩО-А7
18 249,18 = [22 000 / 1,22] +  1,2% Заг.скл</t>
        </is>
      </c>
      <c r="D1299" s="37" t="inlineStr">
        <is>
          <t>КОМП</t>
        </is>
      </c>
      <c r="E1299" s="38" t="n">
        <v>1</v>
      </c>
      <c r="F1299" s="39" t="n">
        <v>18032.79</v>
      </c>
      <c r="G1299" s="40" t="n"/>
      <c r="H1299" s="39" t="n">
        <v>18032.79</v>
      </c>
      <c r="I1299" s="40" t="n"/>
      <c r="J1299" s="40" t="n">
        <v>6.44</v>
      </c>
      <c r="K1299" s="39" t="n">
        <v>18249.18</v>
      </c>
      <c r="L1299" s="44" t="n"/>
    </row>
    <row r="1300" ht="15" customHeight="1">
      <c r="G1300" s="81" t="n">
        <v>18032.79</v>
      </c>
      <c r="J1300" s="81" t="n">
        <v>18249.18</v>
      </c>
      <c r="L1300" s="42" t="n">
        <v>0</v>
      </c>
    </row>
    <row r="1301" ht="28.5" customHeight="1">
      <c r="A1301" s="35" t="inlineStr">
        <is>
          <t>78</t>
        </is>
      </c>
      <c r="B1301" s="36" t="inlineStr">
        <is>
          <t>Прайс-лист</t>
        </is>
      </c>
      <c r="C1301" s="36" t="inlineStr">
        <is>
          <t>Щит ЩО-А8
18 249,18 = [22 000 / 1,22] +  1,2% Заг.скл</t>
        </is>
      </c>
      <c r="D1301" s="37" t="inlineStr">
        <is>
          <t>КОМП</t>
        </is>
      </c>
      <c r="E1301" s="38" t="n">
        <v>1</v>
      </c>
      <c r="F1301" s="39" t="n">
        <v>18032.79</v>
      </c>
      <c r="G1301" s="40" t="n"/>
      <c r="H1301" s="39" t="n">
        <v>18032.79</v>
      </c>
      <c r="I1301" s="40" t="n"/>
      <c r="J1301" s="40" t="n">
        <v>6.44</v>
      </c>
      <c r="K1301" s="39" t="n">
        <v>18249.18</v>
      </c>
      <c r="L1301" s="44" t="n"/>
    </row>
    <row r="1302" ht="15" customHeight="1">
      <c r="G1302" s="81" t="n">
        <v>18032.79</v>
      </c>
      <c r="J1302" s="81" t="n">
        <v>18249.18</v>
      </c>
      <c r="L1302" s="42" t="n">
        <v>0</v>
      </c>
    </row>
    <row r="1303" ht="28.5" customHeight="1">
      <c r="A1303" s="35" t="inlineStr">
        <is>
          <t>79</t>
        </is>
      </c>
      <c r="B1303" s="36" t="inlineStr">
        <is>
          <t>Прайс-лист</t>
        </is>
      </c>
      <c r="C1303" s="36" t="inlineStr">
        <is>
          <t>Пост SB-A4
12 442,62 = [15 000 / 1,22] +  1,2% Заг.скл</t>
        </is>
      </c>
      <c r="D1303" s="37" t="inlineStr">
        <is>
          <t>КОМП</t>
        </is>
      </c>
      <c r="E1303" s="38" t="n">
        <v>1</v>
      </c>
      <c r="F1303" s="39" t="n">
        <v>12295.08</v>
      </c>
      <c r="G1303" s="40" t="n"/>
      <c r="H1303" s="39" t="n">
        <v>12295.08</v>
      </c>
      <c r="I1303" s="40" t="n"/>
      <c r="J1303" s="40" t="n">
        <v>6.44</v>
      </c>
      <c r="K1303" s="39" t="n">
        <v>12442.62</v>
      </c>
      <c r="L1303" s="44" t="n"/>
    </row>
    <row r="1304" ht="15" customHeight="1">
      <c r="G1304" s="81" t="n">
        <v>12295.08</v>
      </c>
      <c r="J1304" s="81" t="n">
        <v>12442.62</v>
      </c>
      <c r="L1304" s="42" t="n">
        <v>0</v>
      </c>
    </row>
    <row r="1305" ht="28.5" customHeight="1">
      <c r="A1305" s="35" t="inlineStr">
        <is>
          <t>80</t>
        </is>
      </c>
      <c r="B1305" s="36" t="inlineStr">
        <is>
          <t>Прайс-лист</t>
        </is>
      </c>
      <c r="C1305" s="36" t="inlineStr">
        <is>
          <t>Пост SB-A5
12 442,62 = [15 000 / 1,22] +  1,2% Заг.скл</t>
        </is>
      </c>
      <c r="D1305" s="37" t="inlineStr">
        <is>
          <t>КОМП</t>
        </is>
      </c>
      <c r="E1305" s="38" t="n">
        <v>1</v>
      </c>
      <c r="F1305" s="39" t="n">
        <v>12295.08</v>
      </c>
      <c r="G1305" s="40" t="n"/>
      <c r="H1305" s="39" t="n">
        <v>12295.08</v>
      </c>
      <c r="I1305" s="40" t="n"/>
      <c r="J1305" s="40" t="n">
        <v>6.44</v>
      </c>
      <c r="K1305" s="39" t="n">
        <v>12442.62</v>
      </c>
      <c r="L1305" s="44" t="n"/>
    </row>
    <row r="1306" ht="15" customHeight="1">
      <c r="G1306" s="81" t="n">
        <v>12295.08</v>
      </c>
      <c r="J1306" s="81" t="n">
        <v>12442.62</v>
      </c>
      <c r="L1306" s="42" t="n">
        <v>0</v>
      </c>
    </row>
    <row r="1307" ht="28.5" customHeight="1">
      <c r="A1307" s="35" t="inlineStr">
        <is>
          <t>81</t>
        </is>
      </c>
      <c r="B1307" s="36" t="inlineStr">
        <is>
          <t>Прайс-лист</t>
        </is>
      </c>
      <c r="C1307" s="36" t="inlineStr">
        <is>
          <t>Пост SB-A6
12 442,62 = [15 000 / 1,22] +  1,2% Заг.скл</t>
        </is>
      </c>
      <c r="D1307" s="37" t="inlineStr">
        <is>
          <t>КОМП</t>
        </is>
      </c>
      <c r="E1307" s="38" t="n">
        <v>1</v>
      </c>
      <c r="F1307" s="39" t="n">
        <v>12295.08</v>
      </c>
      <c r="G1307" s="40" t="n"/>
      <c r="H1307" s="39" t="n">
        <v>12295.08</v>
      </c>
      <c r="I1307" s="40" t="n"/>
      <c r="J1307" s="40" t="n">
        <v>6.44</v>
      </c>
      <c r="K1307" s="39" t="n">
        <v>12442.62</v>
      </c>
      <c r="L1307" s="44" t="n"/>
    </row>
    <row r="1308" ht="15" customHeight="1">
      <c r="G1308" s="81" t="n">
        <v>12295.08</v>
      </c>
      <c r="J1308" s="81" t="n">
        <v>12442.62</v>
      </c>
      <c r="L1308" s="42" t="n">
        <v>0</v>
      </c>
    </row>
    <row r="1309" ht="28.5" customHeight="1">
      <c r="A1309" s="35" t="inlineStr">
        <is>
          <t>82</t>
        </is>
      </c>
      <c r="B1309" s="36" t="inlineStr">
        <is>
          <t>Прайс-лист</t>
        </is>
      </c>
      <c r="C1309" s="36" t="inlineStr">
        <is>
          <t>Пост SB-A8
12 442,62 = [15 000 / 1,22] +  1,2% Заг.скл</t>
        </is>
      </c>
      <c r="D1309" s="37" t="inlineStr">
        <is>
          <t>КОМП</t>
        </is>
      </c>
      <c r="E1309" s="38" t="n">
        <v>1</v>
      </c>
      <c r="F1309" s="39" t="n">
        <v>12295.08</v>
      </c>
      <c r="G1309" s="40" t="n"/>
      <c r="H1309" s="39" t="n">
        <v>12295.08</v>
      </c>
      <c r="I1309" s="40" t="n"/>
      <c r="J1309" s="40" t="n">
        <v>6.44</v>
      </c>
      <c r="K1309" s="39" t="n">
        <v>12442.62</v>
      </c>
      <c r="L1309" s="44" t="n"/>
    </row>
    <row r="1310" ht="15" customHeight="1">
      <c r="G1310" s="81" t="n">
        <v>12295.08</v>
      </c>
      <c r="J1310" s="81" t="n">
        <v>12442.62</v>
      </c>
      <c r="L1310" s="42" t="n">
        <v>0</v>
      </c>
    </row>
    <row r="1311" ht="28.5" customHeight="1">
      <c r="A1311" s="35" t="inlineStr">
        <is>
          <t>83</t>
        </is>
      </c>
      <c r="B1311" s="36" t="inlineStr">
        <is>
          <t>Прайс-лист</t>
        </is>
      </c>
      <c r="C1311" s="36" t="inlineStr">
        <is>
          <t>Пост SB-A9
12 442,62 = [15 000 / 1,22] +  1,2% Заг.скл</t>
        </is>
      </c>
      <c r="D1311" s="37" t="inlineStr">
        <is>
          <t>КОМП</t>
        </is>
      </c>
      <c r="E1311" s="38" t="n">
        <v>1</v>
      </c>
      <c r="F1311" s="39" t="n">
        <v>12295.08</v>
      </c>
      <c r="G1311" s="40" t="n"/>
      <c r="H1311" s="39" t="n">
        <v>12295.08</v>
      </c>
      <c r="I1311" s="40" t="n"/>
      <c r="J1311" s="40" t="n">
        <v>6.44</v>
      </c>
      <c r="K1311" s="39" t="n">
        <v>12442.62</v>
      </c>
      <c r="L1311" s="44" t="n"/>
    </row>
    <row r="1312" ht="15" customHeight="1">
      <c r="G1312" s="81" t="n">
        <v>12295.08</v>
      </c>
      <c r="J1312" s="81" t="n">
        <v>12442.62</v>
      </c>
      <c r="L1312" s="42" t="n">
        <v>0</v>
      </c>
    </row>
    <row r="1313" ht="41.25" customHeight="1">
      <c r="A1313" s="35" t="inlineStr">
        <is>
          <t>84</t>
        </is>
      </c>
      <c r="B1313" s="36" t="inlineStr">
        <is>
          <t>Прайс-лист</t>
        </is>
      </c>
      <c r="C1313" s="36" t="inlineStr">
        <is>
          <t>Ящик с понижающим трансформатором ЯТП 0,25кВА 220/12В
7 548,53 = [9 100 / 1,22] +  1,2% Заг.скл</t>
        </is>
      </c>
      <c r="D1313" s="37" t="inlineStr">
        <is>
          <t>КОМП</t>
        </is>
      </c>
      <c r="E1313" s="38" t="n">
        <v>1</v>
      </c>
      <c r="F1313" s="39" t="n">
        <v>7459.02</v>
      </c>
      <c r="G1313" s="40" t="n"/>
      <c r="H1313" s="39" t="n">
        <v>7459.02</v>
      </c>
      <c r="I1313" s="40" t="n"/>
      <c r="J1313" s="40" t="n">
        <v>6.44</v>
      </c>
      <c r="K1313" s="39" t="n">
        <v>7548.53</v>
      </c>
      <c r="L1313" s="44" t="n"/>
    </row>
    <row r="1314" ht="15" customHeight="1">
      <c r="G1314" s="81" t="n">
        <v>7459.02</v>
      </c>
      <c r="J1314" s="81" t="n">
        <v>7548.53</v>
      </c>
      <c r="L1314" s="42" t="n">
        <v>0</v>
      </c>
    </row>
    <row r="1315" ht="41.25" customHeight="1">
      <c r="A1315" s="35" t="inlineStr">
        <is>
          <t>85</t>
        </is>
      </c>
      <c r="B1315" s="36" t="inlineStr">
        <is>
          <t>Прайс-лист</t>
        </is>
      </c>
      <c r="C1315" s="36" t="inlineStr">
        <is>
          <t>Модуль управления аварийным освещением
13 272,13 = [16 000 / 1,22] +  1,2% Заг.скл</t>
        </is>
      </c>
      <c r="D1315" s="37" t="inlineStr">
        <is>
          <t>КОМП</t>
        </is>
      </c>
      <c r="E1315" s="38" t="n">
        <v>1</v>
      </c>
      <c r="F1315" s="39" t="n">
        <v>13114.75</v>
      </c>
      <c r="G1315" s="40" t="n"/>
      <c r="H1315" s="39" t="n">
        <v>13114.75</v>
      </c>
      <c r="I1315" s="40" t="n"/>
      <c r="J1315" s="40" t="n">
        <v>6.44</v>
      </c>
      <c r="K1315" s="39" t="n">
        <v>13272.13</v>
      </c>
      <c r="L1315" s="44" t="n"/>
    </row>
    <row r="1316" ht="15" customHeight="1">
      <c r="G1316" s="81" t="n">
        <v>13114.75</v>
      </c>
      <c r="J1316" s="81" t="n">
        <v>13272.13</v>
      </c>
      <c r="L1316" s="42" t="n">
        <v>0</v>
      </c>
    </row>
    <row r="1317"/>
    <row r="1318" ht="15" customHeight="1">
      <c r="A1318" s="82" t="inlineStr">
        <is>
          <t>Итого по подразделу: Щиты группового освещения</t>
        </is>
      </c>
      <c r="G1318" s="81" t="n">
        <v>226311.49</v>
      </c>
      <c r="I1318" s="43" t="n"/>
      <c r="J1318" s="81" t="n">
        <v>229027.2</v>
      </c>
      <c r="L1318" s="42" t="n">
        <v>0</v>
      </c>
    </row>
    <row r="1319"/>
    <row r="1320"/>
    <row r="1321"/>
    <row r="1322" ht="16.5" customHeight="1">
      <c r="A1322" s="1" t="inlineStr">
        <is>
          <t>Подраздел: Осветительные приборы</t>
        </is>
      </c>
    </row>
    <row r="1323" ht="71.25" customHeight="1">
      <c r="A1323" s="28" t="inlineStr">
        <is>
          <t>86</t>
        </is>
      </c>
      <c r="B1323" s="29" t="inlineStr">
        <is>
          <t>м08-03-593-6</t>
        </is>
      </c>
      <c r="C1323" s="29" t="inlineStr">
        <is>
          <t>Светильник потолочный или настенный с креплением винтами или болтами для помещений с нормальными условиями среды, одноламповый</t>
        </is>
      </c>
      <c r="D1323" s="30" t="inlineStr">
        <is>
          <t>100 шт.</t>
        </is>
      </c>
      <c r="E1323" s="24" t="n">
        <v>3.6</v>
      </c>
      <c r="F1323" s="23" t="n">
        <v>1442.38</v>
      </c>
      <c r="G1323" s="18" t="n"/>
      <c r="H1323" s="23" t="n"/>
      <c r="I1323" s="18" t="inlineStr">
        <is>
          <t>м08-03-593-6</t>
        </is>
      </c>
      <c r="J1323" s="18" t="n"/>
      <c r="K1323" s="23" t="n"/>
      <c r="L1323" s="31" t="n"/>
    </row>
    <row r="1324">
      <c r="C1324" s="45" t="inlineStr">
        <is>
          <t>Объем: 3,6=360/100</t>
        </is>
      </c>
    </row>
    <row r="1325" ht="14.25" customHeight="1">
      <c r="A1325" s="28" t="n"/>
      <c r="B1325" s="29" t="n"/>
      <c r="C1325" s="29" t="inlineStr">
        <is>
          <t>Зарплата</t>
        </is>
      </c>
      <c r="D1325" s="30" t="n"/>
      <c r="E1325" s="24" t="n"/>
      <c r="F1325" s="23" t="n">
        <v>700.75</v>
      </c>
      <c r="G1325" s="18" t="n"/>
      <c r="H1325" s="23" t="n">
        <v>2522.7</v>
      </c>
      <c r="I1325" s="18" t="n"/>
      <c r="J1325" s="18" t="n">
        <v>56.04</v>
      </c>
      <c r="K1325" s="23" t="n">
        <v>141372.11</v>
      </c>
      <c r="L1325" s="31" t="n"/>
    </row>
    <row r="1326" ht="14.25" customHeight="1">
      <c r="A1326" s="28" t="n"/>
      <c r="B1326" s="29" t="n"/>
      <c r="C1326" s="29" t="inlineStr">
        <is>
          <t>Эксплуатация машин</t>
        </is>
      </c>
      <c r="D1326" s="30" t="n"/>
      <c r="E1326" s="24" t="n"/>
      <c r="F1326" s="23" t="n">
        <v>226.27</v>
      </c>
      <c r="G1326" s="18" t="n"/>
      <c r="H1326" s="23" t="n">
        <v>814.5700000000001</v>
      </c>
      <c r="I1326" s="18" t="n"/>
      <c r="J1326" s="18" t="n">
        <v>15.6</v>
      </c>
      <c r="K1326" s="23" t="n">
        <v>12707.32</v>
      </c>
      <c r="L1326" s="31" t="n"/>
    </row>
    <row r="1327" ht="14.25" customHeight="1">
      <c r="A1327" s="28" t="n"/>
      <c r="B1327" s="29" t="n"/>
      <c r="C1327" s="29" t="inlineStr">
        <is>
          <t>в т.ч. зарплата машинистов</t>
        </is>
      </c>
      <c r="D1327" s="30" t="n"/>
      <c r="E1327" s="24" t="n"/>
      <c r="F1327" s="23" t="n">
        <v>11.88</v>
      </c>
      <c r="G1327" s="18" t="n"/>
      <c r="H1327" s="32" t="n">
        <v>42.77</v>
      </c>
      <c r="I1327" s="18" t="n"/>
      <c r="J1327" s="18" t="n">
        <v>56.04</v>
      </c>
      <c r="K1327" s="32" t="n">
        <v>2396.72</v>
      </c>
      <c r="L1327" s="31" t="n"/>
    </row>
    <row r="1328" ht="14.25" customHeight="1">
      <c r="A1328" s="28" t="n"/>
      <c r="B1328" s="29" t="n"/>
      <c r="C1328" s="29" t="inlineStr">
        <is>
          <t>Материальные ресурсы</t>
        </is>
      </c>
      <c r="D1328" s="30" t="n"/>
      <c r="E1328" s="24" t="n"/>
      <c r="F1328" s="23" t="n">
        <v>515.36</v>
      </c>
      <c r="G1328" s="18" t="n"/>
      <c r="H1328" s="23" t="n">
        <v>1855.3</v>
      </c>
      <c r="I1328" s="18" t="n"/>
      <c r="J1328" s="18" t="n">
        <v>7.15</v>
      </c>
      <c r="K1328" s="23" t="n">
        <v>13265.37</v>
      </c>
      <c r="L1328" s="31" t="n"/>
    </row>
    <row r="1329" ht="14.25" customHeight="1">
      <c r="A1329" s="28" t="n"/>
      <c r="B1329" s="29" t="n"/>
      <c r="C1329" s="29" t="inlineStr">
        <is>
          <t>НР от ФОТ</t>
        </is>
      </c>
      <c r="D1329" s="30" t="inlineStr">
        <is>
          <t>%</t>
        </is>
      </c>
      <c r="E1329" s="24" t="n">
        <v>97</v>
      </c>
      <c r="F1329" s="33" t="n"/>
      <c r="G1329" s="18" t="n"/>
      <c r="H1329" s="23" t="n">
        <v>2488.51</v>
      </c>
      <c r="I1329" s="34" t="n"/>
      <c r="J1329" s="19" t="n">
        <v>97</v>
      </c>
      <c r="K1329" s="23" t="n">
        <v>139455.77</v>
      </c>
      <c r="L1329" s="31" t="n"/>
    </row>
    <row r="1330" ht="14.25" customHeight="1">
      <c r="A1330" s="28" t="n"/>
      <c r="B1330" s="29" t="n"/>
      <c r="C1330" s="29" t="inlineStr">
        <is>
          <t>СП от ФОТ</t>
        </is>
      </c>
      <c r="D1330" s="30" t="inlineStr">
        <is>
          <t>%</t>
        </is>
      </c>
      <c r="E1330" s="24" t="n">
        <v>51</v>
      </c>
      <c r="F1330" s="33" t="n"/>
      <c r="G1330" s="18" t="n"/>
      <c r="H1330" s="23" t="n">
        <v>1308.39</v>
      </c>
      <c r="I1330" s="34" t="n"/>
      <c r="J1330" s="19" t="n">
        <v>51</v>
      </c>
      <c r="K1330" s="23" t="n">
        <v>73322.10000000001</v>
      </c>
      <c r="L1330" s="31" t="n"/>
    </row>
    <row r="1331" ht="14.25" customHeight="1">
      <c r="A1331" s="35" t="n"/>
      <c r="B1331" s="36" t="n"/>
      <c r="C1331" s="36" t="inlineStr">
        <is>
          <t>Затраты труда</t>
        </is>
      </c>
      <c r="D1331" s="37" t="inlineStr">
        <is>
          <t>чел-ч</t>
        </is>
      </c>
      <c r="E1331" s="38" t="n">
        <v>70.64</v>
      </c>
      <c r="F1331" s="39" t="n"/>
      <c r="G1331" s="40" t="n"/>
      <c r="H1331" s="39" t="n"/>
      <c r="I1331" s="40" t="n"/>
      <c r="J1331" s="40" t="n"/>
      <c r="K1331" s="39" t="n"/>
      <c r="L1331" s="41" t="n">
        <v>254.304</v>
      </c>
    </row>
    <row r="1332" ht="15" customHeight="1">
      <c r="G1332" s="81" t="n">
        <v>8989.469999999999</v>
      </c>
      <c r="J1332" s="81" t="n">
        <v>380122.67</v>
      </c>
      <c r="L1332" s="42" t="n">
        <v>254.304</v>
      </c>
    </row>
    <row r="1333" ht="55.5" customHeight="1">
      <c r="A1333" s="35" t="inlineStr">
        <is>
          <t>87</t>
        </is>
      </c>
      <c r="B1333" s="36" t="inlineStr">
        <is>
          <t>Прайс-лист</t>
        </is>
      </c>
      <c r="C1333" s="36" t="inlineStr">
        <is>
          <t>Светильник SLICK.PRS LED 50 with driver box /tempered glass/ with through wiring 5000K
23 827,87 = [28 500 / 1,22] +  2% Заг.скл</t>
        </is>
      </c>
      <c r="D1333" s="37" t="inlineStr">
        <is>
          <t>ШТ</t>
        </is>
      </c>
      <c r="E1333" s="38" t="n">
        <v>76</v>
      </c>
      <c r="F1333" s="39" t="n">
        <v>23360.66</v>
      </c>
      <c r="G1333" s="40" t="n"/>
      <c r="H1333" s="39" t="n">
        <v>1775410.16</v>
      </c>
      <c r="I1333" s="40" t="n"/>
      <c r="J1333" s="40" t="n">
        <v>9.82</v>
      </c>
      <c r="K1333" s="39" t="n">
        <v>1810918.12</v>
      </c>
      <c r="L1333" s="44" t="n"/>
    </row>
    <row r="1334" ht="15" customHeight="1">
      <c r="G1334" s="81" t="n">
        <v>1775410.16</v>
      </c>
      <c r="J1334" s="81" t="n">
        <v>1810918.12</v>
      </c>
      <c r="L1334" s="42" t="n">
        <v>0</v>
      </c>
    </row>
    <row r="1335" ht="41.25" customHeight="1">
      <c r="A1335" s="35" t="inlineStr">
        <is>
          <t>88</t>
        </is>
      </c>
      <c r="B1335" s="36" t="inlineStr">
        <is>
          <t>Прайс-лист</t>
        </is>
      </c>
      <c r="C1335" s="36" t="inlineStr">
        <is>
          <t>Светильник HB LED 150 D140 5000K G3
46 067,21 = [55 100 / 1,22] +  2% Заг.скл</t>
        </is>
      </c>
      <c r="D1335" s="37" t="inlineStr">
        <is>
          <t>ШТ</t>
        </is>
      </c>
      <c r="E1335" s="38" t="n">
        <v>106</v>
      </c>
      <c r="F1335" s="39" t="n">
        <v>45163.93</v>
      </c>
      <c r="G1335" s="40" t="n"/>
      <c r="H1335" s="39" t="n">
        <v>4787376.58</v>
      </c>
      <c r="I1335" s="40" t="n"/>
      <c r="J1335" s="40" t="n">
        <v>9.82</v>
      </c>
      <c r="K1335" s="39" t="n">
        <v>4883124.26</v>
      </c>
      <c r="L1335" s="44" t="n"/>
    </row>
    <row r="1336" ht="15" customHeight="1">
      <c r="G1336" s="81" t="n">
        <v>4787376.58</v>
      </c>
      <c r="J1336" s="81" t="n">
        <v>4883124.26</v>
      </c>
      <c r="L1336" s="42" t="n">
        <v>0</v>
      </c>
    </row>
    <row r="1337" ht="41.25" customHeight="1">
      <c r="A1337" s="35" t="inlineStr">
        <is>
          <t>89</t>
        </is>
      </c>
      <c r="B1337" s="36" t="inlineStr">
        <is>
          <t>Прайс-лист</t>
        </is>
      </c>
      <c r="C1337" s="36" t="inlineStr">
        <is>
          <t>Светильник SLICK LED G2 80W PRS 850 HG with driver box /tempered glass
25 629,59 = [30 655 / 1,22] +  2% Заг.скл</t>
        </is>
      </c>
      <c r="D1337" s="37" t="inlineStr">
        <is>
          <t>ШТ</t>
        </is>
      </c>
      <c r="E1337" s="38" t="n">
        <v>22</v>
      </c>
      <c r="F1337" s="39" t="n">
        <v>25127.05</v>
      </c>
      <c r="G1337" s="40" t="n"/>
      <c r="H1337" s="39" t="n">
        <v>552795.1</v>
      </c>
      <c r="I1337" s="40" t="n"/>
      <c r="J1337" s="40" t="n">
        <v>9.82</v>
      </c>
      <c r="K1337" s="39" t="n">
        <v>563850.98</v>
      </c>
      <c r="L1337" s="44" t="n"/>
    </row>
    <row r="1338" ht="15" customHeight="1">
      <c r="G1338" s="81" t="n">
        <v>552795.1</v>
      </c>
      <c r="J1338" s="81" t="n">
        <v>563850.98</v>
      </c>
      <c r="L1338" s="42" t="n">
        <v>0</v>
      </c>
    </row>
    <row r="1339" ht="55.5" customHeight="1">
      <c r="A1339" s="35" t="inlineStr">
        <is>
          <t>90</t>
        </is>
      </c>
      <c r="B1339" s="36" t="inlineStr">
        <is>
          <t>Прайс-лист</t>
        </is>
      </c>
      <c r="C1339" s="36" t="inlineStr">
        <is>
          <t>Светильник SLICK LED G2 20W PRS 840 HG with driver box /tempered glass/ with through wiring
17 557,37 = [21 000 / 1,22] +  2% Заг.скл</t>
        </is>
      </c>
      <c r="D1339" s="37" t="inlineStr">
        <is>
          <t>ШТ</t>
        </is>
      </c>
      <c r="E1339" s="38" t="n">
        <v>43</v>
      </c>
      <c r="F1339" s="39" t="n">
        <v>17213.11</v>
      </c>
      <c r="G1339" s="40" t="n"/>
      <c r="H1339" s="39" t="n">
        <v>740163.73</v>
      </c>
      <c r="I1339" s="40" t="n"/>
      <c r="J1339" s="40" t="n">
        <v>9.82</v>
      </c>
      <c r="K1339" s="39" t="n">
        <v>754966.91</v>
      </c>
      <c r="L1339" s="44" t="n"/>
    </row>
    <row r="1340" ht="15" customHeight="1">
      <c r="G1340" s="81" t="n">
        <v>740163.73</v>
      </c>
      <c r="J1340" s="81" t="n">
        <v>754966.91</v>
      </c>
      <c r="L1340" s="42" t="n">
        <v>0</v>
      </c>
    </row>
    <row r="1341" ht="55.5" customHeight="1">
      <c r="A1341" s="35" t="inlineStr">
        <is>
          <t>91</t>
        </is>
      </c>
      <c r="B1341" s="36" t="inlineStr">
        <is>
          <t>Прайс-лист</t>
        </is>
      </c>
      <c r="C1341" s="36" t="inlineStr">
        <is>
          <t>Светильник SLICK LED G2 20W PRS 840 HG with driver box /tempered glass/ with through wiring
17 975,41 = [21 500 / 1,22] +  2% Заг.скл</t>
        </is>
      </c>
      <c r="D1341" s="37" t="inlineStr">
        <is>
          <t>ШТ</t>
        </is>
      </c>
      <c r="E1341" s="38" t="n">
        <v>5</v>
      </c>
      <c r="F1341" s="39" t="n">
        <v>17622.95</v>
      </c>
      <c r="G1341" s="40" t="n"/>
      <c r="H1341" s="39" t="n">
        <v>88114.75</v>
      </c>
      <c r="I1341" s="40" t="n"/>
      <c r="J1341" s="40" t="n">
        <v>9.82</v>
      </c>
      <c r="K1341" s="39" t="n">
        <v>89877.05</v>
      </c>
      <c r="L1341" s="44" t="n"/>
    </row>
    <row r="1342" ht="15" customHeight="1">
      <c r="G1342" s="81" t="n">
        <v>88114.75</v>
      </c>
      <c r="J1342" s="81" t="n">
        <v>89877.05</v>
      </c>
      <c r="L1342" s="42" t="n">
        <v>0</v>
      </c>
    </row>
    <row r="1343" ht="41.25" customHeight="1">
      <c r="A1343" s="35" t="inlineStr">
        <is>
          <t>92</t>
        </is>
      </c>
      <c r="B1343" s="36" t="inlineStr">
        <is>
          <t>Прайс-лист</t>
        </is>
      </c>
      <c r="C1343" s="36" t="inlineStr">
        <is>
          <t>Светильник SLICK.PRS LED 30 with driver box 5000K
22 991,80 = [27 500 / 1,22] +  2% Заг.скл</t>
        </is>
      </c>
      <c r="D1343" s="37" t="inlineStr">
        <is>
          <t>ШТ</t>
        </is>
      </c>
      <c r="E1343" s="38" t="n">
        <v>12</v>
      </c>
      <c r="F1343" s="39" t="n">
        <v>22540.98</v>
      </c>
      <c r="G1343" s="40" t="n"/>
      <c r="H1343" s="39" t="n">
        <v>270491.76</v>
      </c>
      <c r="I1343" s="40" t="n"/>
      <c r="J1343" s="40" t="n">
        <v>9.82</v>
      </c>
      <c r="K1343" s="39" t="n">
        <v>275901.6</v>
      </c>
      <c r="L1343" s="44" t="n"/>
    </row>
    <row r="1344" ht="15" customHeight="1">
      <c r="G1344" s="81" t="n">
        <v>270491.76</v>
      </c>
      <c r="J1344" s="81" t="n">
        <v>275901.6</v>
      </c>
      <c r="L1344" s="42" t="n">
        <v>0</v>
      </c>
    </row>
    <row r="1345" ht="41.25" customHeight="1">
      <c r="A1345" s="35" t="inlineStr">
        <is>
          <t>93</t>
        </is>
      </c>
      <c r="B1345" s="36" t="inlineStr">
        <is>
          <t>Прайс-лист</t>
        </is>
      </c>
      <c r="C1345" s="36" t="inlineStr">
        <is>
          <t>Светильник FACORY G2 (500) 30W D120   850 GY
7 148,36 = [8 550 / 1,22] +  2% Заг.скл</t>
        </is>
      </c>
      <c r="D1345" s="37" t="inlineStr">
        <is>
          <t>ШТ</t>
        </is>
      </c>
      <c r="E1345" s="38" t="n">
        <v>65</v>
      </c>
      <c r="F1345" s="39" t="n">
        <v>7008.2</v>
      </c>
      <c r="G1345" s="40" t="n"/>
      <c r="H1345" s="39" t="n">
        <v>455533</v>
      </c>
      <c r="I1345" s="40" t="n"/>
      <c r="J1345" s="40" t="n">
        <v>9.82</v>
      </c>
      <c r="K1345" s="39" t="n">
        <v>464643.4</v>
      </c>
      <c r="L1345" s="44" t="n"/>
    </row>
    <row r="1346" ht="15" customHeight="1">
      <c r="G1346" s="81" t="n">
        <v>455533</v>
      </c>
      <c r="J1346" s="81" t="n">
        <v>464643.4</v>
      </c>
      <c r="L1346" s="42" t="n">
        <v>0</v>
      </c>
    </row>
    <row r="1347" ht="28.5" customHeight="1">
      <c r="A1347" s="35" t="inlineStr">
        <is>
          <t>94</t>
        </is>
      </c>
      <c r="B1347" s="36" t="inlineStr">
        <is>
          <t>Прайс-лист</t>
        </is>
      </c>
      <c r="C1347" s="36" t="inlineStr">
        <is>
          <t>Светильник CD LED 27 3000K
7 440,98 = [8 900 / 1,22] +  2% Заг.скл</t>
        </is>
      </c>
      <c r="D1347" s="37" t="inlineStr">
        <is>
          <t>ШТ</t>
        </is>
      </c>
      <c r="E1347" s="38" t="n">
        <v>2</v>
      </c>
      <c r="F1347" s="39" t="n">
        <v>7295.08</v>
      </c>
      <c r="G1347" s="40" t="n"/>
      <c r="H1347" s="39" t="n">
        <v>14590.16</v>
      </c>
      <c r="I1347" s="40" t="n"/>
      <c r="J1347" s="40" t="n">
        <v>9.82</v>
      </c>
      <c r="K1347" s="39" t="n">
        <v>14881.96</v>
      </c>
      <c r="L1347" s="44" t="n"/>
    </row>
    <row r="1348" ht="15" customHeight="1">
      <c r="G1348" s="81" t="n">
        <v>14590.16</v>
      </c>
      <c r="J1348" s="81" t="n">
        <v>14881.96</v>
      </c>
      <c r="L1348" s="42" t="n">
        <v>0</v>
      </c>
    </row>
    <row r="1349" ht="41.25" customHeight="1">
      <c r="A1349" s="35" t="inlineStr">
        <is>
          <t>95</t>
        </is>
      </c>
      <c r="B1349" s="36" t="inlineStr">
        <is>
          <t>Прайс-лист</t>
        </is>
      </c>
      <c r="C1349" s="36" t="inlineStr">
        <is>
          <t>Светильник UNI/R OPTIMA (595x595) 30W OPL 850 WH
12 532,63 = [14 990 / 1,22] +  2% Заг.скл</t>
        </is>
      </c>
      <c r="D1349" s="37" t="inlineStr">
        <is>
          <t>ШТ</t>
        </is>
      </c>
      <c r="E1349" s="38" t="n">
        <v>3</v>
      </c>
      <c r="F1349" s="39" t="n">
        <v>12286.89</v>
      </c>
      <c r="G1349" s="40" t="n"/>
      <c r="H1349" s="39" t="n">
        <v>36860.67</v>
      </c>
      <c r="I1349" s="40" t="n"/>
      <c r="J1349" s="40" t="n">
        <v>9.82</v>
      </c>
      <c r="K1349" s="39" t="n">
        <v>37597.89</v>
      </c>
      <c r="L1349" s="44" t="n"/>
    </row>
    <row r="1350" ht="15" customHeight="1">
      <c r="G1350" s="81" t="n">
        <v>36860.67</v>
      </c>
      <c r="J1350" s="81" t="n">
        <v>37597.89</v>
      </c>
      <c r="L1350" s="42" t="n">
        <v>0</v>
      </c>
    </row>
    <row r="1351" ht="41.25" customHeight="1">
      <c r="A1351" s="35" t="inlineStr">
        <is>
          <t>96</t>
        </is>
      </c>
      <c r="B1351" s="36" t="inlineStr">
        <is>
          <t>Прайс-лист</t>
        </is>
      </c>
      <c r="C1351" s="36" t="inlineStr">
        <is>
          <t>Светильник FAST 12W 840 WH STANDARD
2 299,18 = [2 750 / 1,22] +  2% Заг.скл</t>
        </is>
      </c>
      <c r="D1351" s="37" t="inlineStr">
        <is>
          <t>ШТ</t>
        </is>
      </c>
      <c r="E1351" s="38" t="n">
        <v>3</v>
      </c>
      <c r="F1351" s="39" t="n">
        <v>2254.1</v>
      </c>
      <c r="G1351" s="40" t="n"/>
      <c r="H1351" s="39" t="n">
        <v>6762.3</v>
      </c>
      <c r="I1351" s="40" t="n"/>
      <c r="J1351" s="40" t="n">
        <v>9.82</v>
      </c>
      <c r="K1351" s="39" t="n">
        <v>6897.54</v>
      </c>
      <c r="L1351" s="44" t="n"/>
    </row>
    <row r="1352" ht="15" customHeight="1">
      <c r="G1352" s="81" t="n">
        <v>6762.3</v>
      </c>
      <c r="J1352" s="81" t="n">
        <v>6897.54</v>
      </c>
      <c r="L1352" s="42" t="n">
        <v>0</v>
      </c>
    </row>
    <row r="1353" ht="28.5" customHeight="1">
      <c r="A1353" s="35" t="inlineStr">
        <is>
          <t>97</t>
        </is>
      </c>
      <c r="B1353" s="36" t="inlineStr">
        <is>
          <t>Прайс-лист</t>
        </is>
      </c>
      <c r="C1353" s="36" t="inlineStr">
        <is>
          <t>Светильник ARS/R UNI LED
8 076,39 = [9 660 / 1,22] +  2% Заг.скл</t>
        </is>
      </c>
      <c r="D1353" s="37" t="inlineStr">
        <is>
          <t>ШТ</t>
        </is>
      </c>
      <c r="E1353" s="38" t="n">
        <v>4</v>
      </c>
      <c r="F1353" s="39" t="n">
        <v>7918.03</v>
      </c>
      <c r="G1353" s="40" t="n"/>
      <c r="H1353" s="39" t="n">
        <v>31672.12</v>
      </c>
      <c r="I1353" s="40" t="n"/>
      <c r="J1353" s="40" t="n">
        <v>9.82</v>
      </c>
      <c r="K1353" s="39" t="n">
        <v>32305.56</v>
      </c>
      <c r="L1353" s="44" t="n"/>
    </row>
    <row r="1354" ht="15" customHeight="1">
      <c r="G1354" s="81" t="n">
        <v>31672.12</v>
      </c>
      <c r="J1354" s="81" t="n">
        <v>32305.56</v>
      </c>
      <c r="L1354" s="42" t="n">
        <v>0</v>
      </c>
    </row>
    <row r="1355" ht="28.5" customHeight="1">
      <c r="A1355" s="35" t="inlineStr">
        <is>
          <t>98</t>
        </is>
      </c>
      <c r="B1355" s="36" t="inlineStr">
        <is>
          <t>Прайс-лист</t>
        </is>
      </c>
      <c r="C1355" s="36" t="inlineStr">
        <is>
          <t>Светильник STAR LED 12W SL
16 099,28 = [19 256 / 1,22] +  2% Заг.скл</t>
        </is>
      </c>
      <c r="D1355" s="37" t="inlineStr">
        <is>
          <t>ШТ</t>
        </is>
      </c>
      <c r="E1355" s="38" t="n">
        <v>5</v>
      </c>
      <c r="F1355" s="39" t="n">
        <v>15783.61</v>
      </c>
      <c r="G1355" s="40" t="n"/>
      <c r="H1355" s="39" t="n">
        <v>78918.05</v>
      </c>
      <c r="I1355" s="40" t="n"/>
      <c r="J1355" s="40" t="n">
        <v>9.82</v>
      </c>
      <c r="K1355" s="39" t="n">
        <v>80496.39999999999</v>
      </c>
      <c r="L1355" s="44" t="n"/>
    </row>
    <row r="1356" ht="15" customHeight="1">
      <c r="G1356" s="81" t="n">
        <v>78918.05</v>
      </c>
      <c r="J1356" s="81" t="n">
        <v>80496.39999999999</v>
      </c>
      <c r="L1356" s="42" t="n">
        <v>0</v>
      </c>
    </row>
    <row r="1357" ht="28.5" customHeight="1">
      <c r="A1357" s="35" t="inlineStr">
        <is>
          <t>99</t>
        </is>
      </c>
      <c r="B1357" s="36" t="inlineStr">
        <is>
          <t>Прайс-лист</t>
        </is>
      </c>
      <c r="C1357" s="36" t="inlineStr">
        <is>
          <t>Светильник ORBIT 2000-2 LED
4 999,67 = [5 980 / 1,22] +  2% Заг.скл</t>
        </is>
      </c>
      <c r="D1357" s="37" t="inlineStr">
        <is>
          <t>ШТ</t>
        </is>
      </c>
      <c r="E1357" s="38" t="n">
        <v>4</v>
      </c>
      <c r="F1357" s="39" t="n">
        <v>4901.64</v>
      </c>
      <c r="G1357" s="40" t="n"/>
      <c r="H1357" s="39" t="n">
        <v>19606.56</v>
      </c>
      <c r="I1357" s="40" t="n"/>
      <c r="J1357" s="40" t="n">
        <v>9.82</v>
      </c>
      <c r="K1357" s="39" t="n">
        <v>19998.68</v>
      </c>
      <c r="L1357" s="44" t="n"/>
    </row>
    <row r="1358" ht="15" customHeight="1">
      <c r="G1358" s="81" t="n">
        <v>19606.56</v>
      </c>
      <c r="J1358" s="81" t="n">
        <v>19998.68</v>
      </c>
      <c r="L1358" s="42" t="n">
        <v>0</v>
      </c>
    </row>
    <row r="1359" ht="28.5" customHeight="1">
      <c r="A1359" s="35" t="inlineStr">
        <is>
          <t>100</t>
        </is>
      </c>
      <c r="B1359" s="36" t="inlineStr">
        <is>
          <t>Прайс-лист</t>
        </is>
      </c>
      <c r="C1359" s="36" t="inlineStr">
        <is>
          <t>Светильник SPECTRA 4000-4 LED
5 141,80 = [6 150 / 1,22] +  2% Заг.скл</t>
        </is>
      </c>
      <c r="D1359" s="37" t="inlineStr">
        <is>
          <t>ШТ</t>
        </is>
      </c>
      <c r="E1359" s="38" t="n">
        <v>6</v>
      </c>
      <c r="F1359" s="39" t="n">
        <v>5040.98</v>
      </c>
      <c r="G1359" s="40" t="n"/>
      <c r="H1359" s="39" t="n">
        <v>30245.88</v>
      </c>
      <c r="I1359" s="40" t="n"/>
      <c r="J1359" s="40" t="n">
        <v>9.82</v>
      </c>
      <c r="K1359" s="39" t="n">
        <v>30850.8</v>
      </c>
      <c r="L1359" s="44" t="n"/>
    </row>
    <row r="1360" ht="15" customHeight="1">
      <c r="G1360" s="81" t="n">
        <v>30245.88</v>
      </c>
      <c r="J1360" s="81" t="n">
        <v>30850.8</v>
      </c>
      <c r="L1360" s="42" t="n">
        <v>0</v>
      </c>
    </row>
    <row r="1361" ht="28.5" customHeight="1">
      <c r="A1361" s="35" t="inlineStr">
        <is>
          <t>101</t>
        </is>
      </c>
      <c r="B1361" s="36" t="inlineStr">
        <is>
          <t>Прайс-лист</t>
        </is>
      </c>
      <c r="C1361" s="36" t="inlineStr">
        <is>
          <t>Светильник РВО-42
1 045,08 = [1 250 / 1,22] +  2% Заг.скл</t>
        </is>
      </c>
      <c r="D1361" s="37" t="inlineStr">
        <is>
          <t>ШТ</t>
        </is>
      </c>
      <c r="E1361" s="38" t="n">
        <v>4</v>
      </c>
      <c r="F1361" s="39" t="n">
        <v>1024.59</v>
      </c>
      <c r="G1361" s="40" t="n"/>
      <c r="H1361" s="39" t="n">
        <v>4098.36</v>
      </c>
      <c r="I1361" s="40" t="n"/>
      <c r="J1361" s="40" t="n">
        <v>9.82</v>
      </c>
      <c r="K1361" s="39" t="n">
        <v>4180.32</v>
      </c>
      <c r="L1361" s="44" t="n"/>
    </row>
    <row r="1362" ht="15" customHeight="1">
      <c r="G1362" s="81" t="n">
        <v>4098.36</v>
      </c>
      <c r="J1362" s="81" t="n">
        <v>4180.32</v>
      </c>
      <c r="L1362" s="42" t="n">
        <v>0</v>
      </c>
    </row>
    <row r="1363"/>
    <row r="1364" ht="15" customHeight="1">
      <c r="A1364" s="82" t="inlineStr">
        <is>
          <t>Итого по подразделу: Осветительные приборы</t>
        </is>
      </c>
      <c r="G1364" s="81" t="n">
        <v>8901628.65</v>
      </c>
      <c r="I1364" s="43" t="n"/>
      <c r="J1364" s="81" t="n">
        <v>9450614.140000001</v>
      </c>
      <c r="L1364" s="42" t="n">
        <v>254.304</v>
      </c>
    </row>
    <row r="1365"/>
    <row r="1366"/>
    <row r="1367"/>
    <row r="1368" ht="16.5" customHeight="1">
      <c r="A1368" s="1" t="inlineStr">
        <is>
          <t>Подраздел: Кабельные изделия</t>
        </is>
      </c>
    </row>
    <row r="1369" ht="57" customHeight="1">
      <c r="A1369" s="28" t="inlineStr">
        <is>
          <t>102</t>
        </is>
      </c>
      <c r="B1369" s="29" t="inlineStr">
        <is>
          <t>м08-02-409-9</t>
        </is>
      </c>
      <c r="C1369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1369" s="30" t="inlineStr">
        <is>
          <t>100 м</t>
        </is>
      </c>
      <c r="E1369" s="24" t="n">
        <v>79.73999999999999</v>
      </c>
      <c r="F1369" s="23" t="n">
        <v>154.58</v>
      </c>
      <c r="G1369" s="18" t="n"/>
      <c r="H1369" s="23" t="n"/>
      <c r="I1369" s="18" t="inlineStr">
        <is>
          <t>м08-02-409-9</t>
        </is>
      </c>
      <c r="J1369" s="18" t="n"/>
      <c r="K1369" s="23" t="n"/>
      <c r="L1369" s="31" t="n"/>
    </row>
    <row r="1370">
      <c r="C1370" s="45" t="inlineStr">
        <is>
          <t>Объем: 79,74=7974/100</t>
        </is>
      </c>
    </row>
    <row r="1371" ht="14.25" customHeight="1">
      <c r="A1371" s="28" t="n"/>
      <c r="B1371" s="29" t="n"/>
      <c r="C1371" s="29" t="inlineStr">
        <is>
          <t>Зарплата</t>
        </is>
      </c>
      <c r="D1371" s="30" t="n"/>
      <c r="E1371" s="24" t="n"/>
      <c r="F1371" s="23" t="n">
        <v>139.54</v>
      </c>
      <c r="G1371" s="18" t="n"/>
      <c r="H1371" s="23" t="n">
        <v>11126.92</v>
      </c>
      <c r="I1371" s="18" t="n"/>
      <c r="J1371" s="18" t="n">
        <v>56.04</v>
      </c>
      <c r="K1371" s="23" t="n">
        <v>623552.5699999999</v>
      </c>
      <c r="L1371" s="31" t="n"/>
    </row>
    <row r="1372" ht="14.25" customHeight="1">
      <c r="A1372" s="28" t="n"/>
      <c r="B1372" s="29" t="n"/>
      <c r="C1372" s="29" t="inlineStr">
        <is>
          <t>Материальные ресурсы</t>
        </is>
      </c>
      <c r="D1372" s="30" t="n"/>
      <c r="E1372" s="24" t="n"/>
      <c r="F1372" s="23" t="n">
        <v>15.04</v>
      </c>
      <c r="G1372" s="18" t="n"/>
      <c r="H1372" s="23" t="n">
        <v>1199.29</v>
      </c>
      <c r="I1372" s="18" t="n"/>
      <c r="J1372" s="18" t="n">
        <v>16.92</v>
      </c>
      <c r="K1372" s="23" t="n">
        <v>20291.98</v>
      </c>
      <c r="L1372" s="31" t="n"/>
    </row>
    <row r="1373" ht="14.25" customHeight="1">
      <c r="A1373" s="28" t="n"/>
      <c r="B1373" s="29" t="n"/>
      <c r="C1373" s="29" t="inlineStr">
        <is>
          <t>НР от ФОТ</t>
        </is>
      </c>
      <c r="D1373" s="30" t="inlineStr">
        <is>
          <t>%</t>
        </is>
      </c>
      <c r="E1373" s="24" t="n">
        <v>97</v>
      </c>
      <c r="F1373" s="33" t="n"/>
      <c r="G1373" s="18" t="n"/>
      <c r="H1373" s="23" t="n">
        <v>10793.11</v>
      </c>
      <c r="I1373" s="34" t="n"/>
      <c r="J1373" s="19" t="n">
        <v>97</v>
      </c>
      <c r="K1373" s="23" t="n">
        <v>604845.99</v>
      </c>
      <c r="L1373" s="31" t="n"/>
    </row>
    <row r="1374" ht="14.25" customHeight="1">
      <c r="A1374" s="28" t="n"/>
      <c r="B1374" s="29" t="n"/>
      <c r="C1374" s="29" t="inlineStr">
        <is>
          <t>СП от ФОТ</t>
        </is>
      </c>
      <c r="D1374" s="30" t="inlineStr">
        <is>
          <t>%</t>
        </is>
      </c>
      <c r="E1374" s="24" t="n">
        <v>51</v>
      </c>
      <c r="F1374" s="33" t="n"/>
      <c r="G1374" s="18" t="n"/>
      <c r="H1374" s="23" t="n">
        <v>5674.73</v>
      </c>
      <c r="I1374" s="34" t="n"/>
      <c r="J1374" s="19" t="n">
        <v>51</v>
      </c>
      <c r="K1374" s="23" t="n">
        <v>318011.81</v>
      </c>
      <c r="L1374" s="31" t="n"/>
    </row>
    <row r="1375" ht="14.25" customHeight="1">
      <c r="A1375" s="35" t="n"/>
      <c r="B1375" s="36" t="n"/>
      <c r="C1375" s="36" t="inlineStr">
        <is>
          <t>Затраты труда</t>
        </is>
      </c>
      <c r="D1375" s="37" t="inlineStr">
        <is>
          <t>чел-ч</t>
        </is>
      </c>
      <c r="E1375" s="38" t="n">
        <v>15.2</v>
      </c>
      <c r="F1375" s="39" t="n"/>
      <c r="G1375" s="40" t="n"/>
      <c r="H1375" s="39" t="n"/>
      <c r="I1375" s="40" t="n"/>
      <c r="J1375" s="40" t="n"/>
      <c r="K1375" s="39" t="n"/>
      <c r="L1375" s="41" t="n">
        <v>1212.048</v>
      </c>
    </row>
    <row r="1376" ht="15" customHeight="1">
      <c r="G1376" s="81" t="n">
        <v>28794.05</v>
      </c>
      <c r="J1376" s="81" t="n">
        <v>1566702.35</v>
      </c>
      <c r="L1376" s="42" t="n">
        <v>1212.048</v>
      </c>
    </row>
    <row r="1377" ht="71.25" customHeight="1">
      <c r="A1377" s="28" t="inlineStr">
        <is>
          <t>103</t>
        </is>
      </c>
      <c r="B1377" s="29" t="inlineStr">
        <is>
          <t>м08-02-412-3</t>
        </is>
      </c>
      <c r="C1377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377" s="30" t="inlineStr">
        <is>
          <t>100 м</t>
        </is>
      </c>
      <c r="E1377" s="24" t="n">
        <v>79.73999999999999</v>
      </c>
      <c r="F1377" s="23" t="n">
        <v>88.7</v>
      </c>
      <c r="G1377" s="18" t="n"/>
      <c r="H1377" s="23" t="n"/>
      <c r="I1377" s="18" t="inlineStr">
        <is>
          <t>м08-02-412-3</t>
        </is>
      </c>
      <c r="J1377" s="18" t="n"/>
      <c r="K1377" s="23" t="n"/>
      <c r="L1377" s="31" t="n"/>
    </row>
    <row r="1378">
      <c r="C1378" s="45" t="inlineStr">
        <is>
          <t>Объем: 79,74=(7974)/100</t>
        </is>
      </c>
    </row>
    <row r="1379" ht="14.25" customHeight="1">
      <c r="A1379" s="28" t="n"/>
      <c r="B1379" s="29" t="n"/>
      <c r="C1379" s="29" t="inlineStr">
        <is>
          <t>Зарплата</t>
        </is>
      </c>
      <c r="D1379" s="30" t="n"/>
      <c r="E1379" s="24" t="n"/>
      <c r="F1379" s="23" t="n">
        <v>59.13</v>
      </c>
      <c r="G1379" s="18" t="n"/>
      <c r="H1379" s="23" t="n">
        <v>4715.03</v>
      </c>
      <c r="I1379" s="18" t="n"/>
      <c r="J1379" s="18" t="n">
        <v>56.04</v>
      </c>
      <c r="K1379" s="23" t="n">
        <v>264230.07</v>
      </c>
      <c r="L1379" s="31" t="n"/>
    </row>
    <row r="1380" ht="14.25" customHeight="1">
      <c r="A1380" s="28" t="n"/>
      <c r="B1380" s="29" t="n"/>
      <c r="C1380" s="29" t="inlineStr">
        <is>
          <t>Эксплуатация машин</t>
        </is>
      </c>
      <c r="D1380" s="30" t="n"/>
      <c r="E1380" s="24" t="n"/>
      <c r="F1380" s="23" t="n">
        <v>6.65</v>
      </c>
      <c r="G1380" s="18" t="n"/>
      <c r="H1380" s="23" t="n">
        <v>530.27</v>
      </c>
      <c r="I1380" s="18" t="n"/>
      <c r="J1380" s="18" t="n">
        <v>17.46</v>
      </c>
      <c r="K1380" s="23" t="n">
        <v>9258.530000000001</v>
      </c>
      <c r="L1380" s="31" t="n"/>
    </row>
    <row r="1381" ht="14.25" customHeight="1">
      <c r="A1381" s="28" t="n"/>
      <c r="B1381" s="29" t="n"/>
      <c r="C1381" s="29" t="inlineStr">
        <is>
          <t>в т.ч. зарплата машинистов</t>
        </is>
      </c>
      <c r="D1381" s="30" t="n"/>
      <c r="E1381" s="24" t="n"/>
      <c r="F1381" s="23" t="n">
        <v>0.41</v>
      </c>
      <c r="G1381" s="18" t="n"/>
      <c r="H1381" s="32" t="n">
        <v>32.69</v>
      </c>
      <c r="I1381" s="18" t="n"/>
      <c r="J1381" s="18" t="n">
        <v>56.04</v>
      </c>
      <c r="K1381" s="32" t="n">
        <v>1832.14</v>
      </c>
      <c r="L1381" s="31" t="n"/>
    </row>
    <row r="1382" ht="14.25" customHeight="1">
      <c r="A1382" s="28" t="n"/>
      <c r="B1382" s="29" t="n"/>
      <c r="C1382" s="29" t="inlineStr">
        <is>
          <t>Материальные ресурсы</t>
        </is>
      </c>
      <c r="D1382" s="30" t="n"/>
      <c r="E1382" s="24" t="n"/>
      <c r="F1382" s="23" t="n">
        <v>22.92</v>
      </c>
      <c r="G1382" s="18" t="n"/>
      <c r="H1382" s="23" t="n">
        <v>1827.64</v>
      </c>
      <c r="I1382" s="18" t="n"/>
      <c r="J1382" s="18" t="n">
        <v>24.6</v>
      </c>
      <c r="K1382" s="23" t="n">
        <v>44959.96</v>
      </c>
      <c r="L1382" s="31" t="n"/>
    </row>
    <row r="1383" ht="14.25" customHeight="1">
      <c r="A1383" s="28" t="n"/>
      <c r="B1383" s="29" t="n"/>
      <c r="C1383" s="29" t="inlineStr">
        <is>
          <t>НР от ФОТ</t>
        </is>
      </c>
      <c r="D1383" s="30" t="inlineStr">
        <is>
          <t>%</t>
        </is>
      </c>
      <c r="E1383" s="24" t="n">
        <v>97</v>
      </c>
      <c r="F1383" s="33" t="n"/>
      <c r="G1383" s="18" t="n"/>
      <c r="H1383" s="23" t="n">
        <v>4605.29</v>
      </c>
      <c r="I1383" s="34" t="n"/>
      <c r="J1383" s="19" t="n">
        <v>97</v>
      </c>
      <c r="K1383" s="23" t="n">
        <v>258080.34</v>
      </c>
      <c r="L1383" s="31" t="n"/>
    </row>
    <row r="1384" ht="14.25" customHeight="1">
      <c r="A1384" s="28" t="n"/>
      <c r="B1384" s="29" t="n"/>
      <c r="C1384" s="29" t="inlineStr">
        <is>
          <t>СП от ФОТ</t>
        </is>
      </c>
      <c r="D1384" s="30" t="inlineStr">
        <is>
          <t>%</t>
        </is>
      </c>
      <c r="E1384" s="24" t="n">
        <v>51</v>
      </c>
      <c r="F1384" s="33" t="n"/>
      <c r="G1384" s="18" t="n"/>
      <c r="H1384" s="23" t="n">
        <v>2421.34</v>
      </c>
      <c r="I1384" s="34" t="n"/>
      <c r="J1384" s="19" t="n">
        <v>51</v>
      </c>
      <c r="K1384" s="23" t="n">
        <v>135691.73</v>
      </c>
      <c r="L1384" s="31" t="n"/>
    </row>
    <row r="1385" ht="14.25" customHeight="1">
      <c r="A1385" s="35" t="n"/>
      <c r="B1385" s="36" t="n"/>
      <c r="C1385" s="36" t="inlineStr">
        <is>
          <t>Затраты труда</t>
        </is>
      </c>
      <c r="D1385" s="37" t="inlineStr">
        <is>
          <t>чел-ч</t>
        </is>
      </c>
      <c r="E1385" s="38" t="n">
        <v>6.29</v>
      </c>
      <c r="F1385" s="39" t="n"/>
      <c r="G1385" s="40" t="n"/>
      <c r="H1385" s="39" t="n"/>
      <c r="I1385" s="40" t="n"/>
      <c r="J1385" s="40" t="n"/>
      <c r="K1385" s="39" t="n"/>
      <c r="L1385" s="41" t="n">
        <v>501.5646</v>
      </c>
    </row>
    <row r="1386" ht="15" customHeight="1">
      <c r="G1386" s="81" t="n">
        <v>14099.57</v>
      </c>
      <c r="J1386" s="81" t="n">
        <v>712220.63</v>
      </c>
      <c r="L1386" s="42" t="n">
        <v>501.5646</v>
      </c>
    </row>
    <row r="1387" ht="28.5" customHeight="1">
      <c r="A1387" s="35" t="inlineStr">
        <is>
          <t>104</t>
        </is>
      </c>
      <c r="B1387" s="36" t="inlineStr">
        <is>
          <t>Прайс-лист</t>
        </is>
      </c>
      <c r="C1387" s="36" t="inlineStr">
        <is>
          <t>Кабель ВВГнг(А)-LS-3х6-0 ,66
292,63 = [350 / 1,22] +  2% Заг.скл</t>
        </is>
      </c>
      <c r="D1387" s="37" t="inlineStr">
        <is>
          <t>м</t>
        </is>
      </c>
      <c r="E1387" s="38" t="n">
        <v>224</v>
      </c>
      <c r="F1387" s="39" t="n">
        <v>286.89</v>
      </c>
      <c r="G1387" s="40" t="n"/>
      <c r="H1387" s="39" t="n">
        <v>64263.36</v>
      </c>
      <c r="I1387" s="40" t="n"/>
      <c r="J1387" s="40" t="n">
        <v>9.82</v>
      </c>
      <c r="K1387" s="39" t="n">
        <v>65549.12</v>
      </c>
      <c r="L1387" s="44" t="n"/>
    </row>
    <row r="1388" ht="15" customHeight="1">
      <c r="G1388" s="81" t="n">
        <v>64263.36</v>
      </c>
      <c r="J1388" s="81" t="n">
        <v>65549.12</v>
      </c>
      <c r="L1388" s="42" t="n">
        <v>0</v>
      </c>
    </row>
    <row r="1389" ht="28.5" customHeight="1">
      <c r="A1389" s="35" t="inlineStr">
        <is>
          <t>105</t>
        </is>
      </c>
      <c r="B1389" s="36" t="inlineStr">
        <is>
          <t>Прайс-лист</t>
        </is>
      </c>
      <c r="C1389" s="36" t="inlineStr">
        <is>
          <t>Кабель ВВГнг(А)-LS-3х4 -0 ,66
175,57 = [210 / 1,22] +  2% Заг.скл</t>
        </is>
      </c>
      <c r="D1389" s="37" t="inlineStr">
        <is>
          <t>м</t>
        </is>
      </c>
      <c r="E1389" s="38" t="n">
        <v>1704</v>
      </c>
      <c r="F1389" s="39" t="n">
        <v>172.13</v>
      </c>
      <c r="G1389" s="40" t="n"/>
      <c r="H1389" s="39" t="n">
        <v>293309.52</v>
      </c>
      <c r="I1389" s="40" t="n"/>
      <c r="J1389" s="40" t="n">
        <v>9.82</v>
      </c>
      <c r="K1389" s="39" t="n">
        <v>299171.28</v>
      </c>
      <c r="L1389" s="44" t="n"/>
    </row>
    <row r="1390" ht="15" customHeight="1">
      <c r="G1390" s="81" t="n">
        <v>293309.52</v>
      </c>
      <c r="J1390" s="81" t="n">
        <v>299171.28</v>
      </c>
      <c r="L1390" s="42" t="n">
        <v>0</v>
      </c>
    </row>
    <row r="1391" ht="28.5" customHeight="1">
      <c r="A1391" s="35" t="inlineStr">
        <is>
          <t>106</t>
        </is>
      </c>
      <c r="B1391" s="36" t="inlineStr">
        <is>
          <t>Прайс-лист</t>
        </is>
      </c>
      <c r="C1391" s="36" t="inlineStr">
        <is>
          <t>Кабель ВВГнг(А)-LS-3х2,5- ,66
127,92 = [153 / 1,22] +  2% Заг.скл</t>
        </is>
      </c>
      <c r="D1391" s="37" t="inlineStr">
        <is>
          <t>м</t>
        </is>
      </c>
      <c r="E1391" s="38" t="n">
        <v>547</v>
      </c>
      <c r="F1391" s="39" t="n">
        <v>125.41</v>
      </c>
      <c r="G1391" s="40" t="n"/>
      <c r="H1391" s="39" t="n">
        <v>68599.27</v>
      </c>
      <c r="I1391" s="40" t="n"/>
      <c r="J1391" s="40" t="n">
        <v>9.82</v>
      </c>
      <c r="K1391" s="39" t="n">
        <v>69972.24000000001</v>
      </c>
      <c r="L1391" s="44" t="n"/>
    </row>
    <row r="1392" ht="15" customHeight="1">
      <c r="G1392" s="81" t="n">
        <v>68599.27</v>
      </c>
      <c r="J1392" s="81" t="n">
        <v>69972.24000000001</v>
      </c>
      <c r="L1392" s="42" t="n">
        <v>0</v>
      </c>
    </row>
    <row r="1393" ht="28.5" customHeight="1">
      <c r="A1393" s="35" t="inlineStr">
        <is>
          <t>107</t>
        </is>
      </c>
      <c r="B1393" s="36" t="inlineStr">
        <is>
          <t>Прайс-лист</t>
        </is>
      </c>
      <c r="C1393" s="36" t="inlineStr">
        <is>
          <t>Кабель ВВГнг(А)-LS-3х1,5-0,66
79,43 = [95 / 1,22] +  2% Заг.скл</t>
        </is>
      </c>
      <c r="D1393" s="37" t="inlineStr">
        <is>
          <t>м</t>
        </is>
      </c>
      <c r="E1393" s="38" t="n">
        <v>324</v>
      </c>
      <c r="F1393" s="39" t="n">
        <v>77.87</v>
      </c>
      <c r="G1393" s="40" t="n"/>
      <c r="H1393" s="39" t="n">
        <v>25229.88</v>
      </c>
      <c r="I1393" s="40" t="n"/>
      <c r="J1393" s="40" t="n">
        <v>9.82</v>
      </c>
      <c r="K1393" s="39" t="n">
        <v>25735.32</v>
      </c>
      <c r="L1393" s="44" t="n"/>
    </row>
    <row r="1394" ht="15" customHeight="1">
      <c r="G1394" s="81" t="n">
        <v>25229.88</v>
      </c>
      <c r="J1394" s="81" t="n">
        <v>25735.32</v>
      </c>
      <c r="L1394" s="42" t="n">
        <v>0</v>
      </c>
    </row>
    <row r="1395" ht="28.5" customHeight="1">
      <c r="A1395" s="35" t="inlineStr">
        <is>
          <t>108</t>
        </is>
      </c>
      <c r="B1395" s="36" t="inlineStr">
        <is>
          <t>Прайс-лист</t>
        </is>
      </c>
      <c r="C1395" s="36" t="inlineStr">
        <is>
          <t>Кабель ВВГнг(А)-LS-2х1,5-0,66
65,21 = [78 / 1,22] +  2% Заг.скл</t>
        </is>
      </c>
      <c r="D1395" s="37" t="inlineStr">
        <is>
          <t>м</t>
        </is>
      </c>
      <c r="E1395" s="38" t="n">
        <v>100</v>
      </c>
      <c r="F1395" s="39" t="n">
        <v>63.93</v>
      </c>
      <c r="G1395" s="40" t="n"/>
      <c r="H1395" s="39" t="n">
        <v>6393</v>
      </c>
      <c r="I1395" s="40" t="n"/>
      <c r="J1395" s="40" t="n">
        <v>9.82</v>
      </c>
      <c r="K1395" s="39" t="n">
        <v>6521</v>
      </c>
      <c r="L1395" s="44" t="n"/>
    </row>
    <row r="1396" ht="15" customHeight="1">
      <c r="G1396" s="81" t="n">
        <v>6393</v>
      </c>
      <c r="J1396" s="81" t="n">
        <v>6521</v>
      </c>
      <c r="L1396" s="42" t="n">
        <v>0</v>
      </c>
    </row>
    <row r="1397" ht="28.5" customHeight="1">
      <c r="A1397" s="35" t="inlineStr">
        <is>
          <t>109</t>
        </is>
      </c>
      <c r="B1397" s="36" t="inlineStr">
        <is>
          <t>Прайс-лист</t>
        </is>
      </c>
      <c r="C1397" s="36" t="inlineStr">
        <is>
          <t>Кабель ВВГнг(А)-FRLS-3х4-0,66
192,29 = [230 / 1,22] +  2% Заг.скл</t>
        </is>
      </c>
      <c r="D1397" s="37" t="inlineStr">
        <is>
          <t>м</t>
        </is>
      </c>
      <c r="E1397" s="38" t="n">
        <v>264</v>
      </c>
      <c r="F1397" s="39" t="n">
        <v>188.52</v>
      </c>
      <c r="G1397" s="40" t="n"/>
      <c r="H1397" s="39" t="n">
        <v>49769.28</v>
      </c>
      <c r="I1397" s="40" t="n"/>
      <c r="J1397" s="40" t="n">
        <v>9.82</v>
      </c>
      <c r="K1397" s="39" t="n">
        <v>50764.56</v>
      </c>
      <c r="L1397" s="44" t="n"/>
    </row>
    <row r="1398" ht="15" customHeight="1">
      <c r="G1398" s="81" t="n">
        <v>49769.28</v>
      </c>
      <c r="J1398" s="81" t="n">
        <v>50764.56</v>
      </c>
      <c r="L1398" s="42" t="n">
        <v>0</v>
      </c>
    </row>
    <row r="1399" ht="28.5" customHeight="1">
      <c r="A1399" s="35" t="inlineStr">
        <is>
          <t>110</t>
        </is>
      </c>
      <c r="B1399" s="36" t="inlineStr">
        <is>
          <t>Прайс-лист</t>
        </is>
      </c>
      <c r="C1399" s="36" t="inlineStr">
        <is>
          <t>Кабель ВВГнг(А)-FRLS-3х2,5-0,66
144,64 = [173 / 1,22] +  2% Заг.скл</t>
        </is>
      </c>
      <c r="D1399" s="37" t="inlineStr">
        <is>
          <t>м</t>
        </is>
      </c>
      <c r="E1399" s="38" t="n">
        <v>1763</v>
      </c>
      <c r="F1399" s="39" t="n">
        <v>141.8</v>
      </c>
      <c r="G1399" s="40" t="n"/>
      <c r="H1399" s="39" t="n">
        <v>249993.4</v>
      </c>
      <c r="I1399" s="40" t="n"/>
      <c r="J1399" s="40" t="n">
        <v>9.82</v>
      </c>
      <c r="K1399" s="39" t="n">
        <v>255000.32</v>
      </c>
      <c r="L1399" s="44" t="n"/>
    </row>
    <row r="1400" ht="15" customHeight="1">
      <c r="G1400" s="81" t="n">
        <v>249993.4</v>
      </c>
      <c r="J1400" s="81" t="n">
        <v>255000.32</v>
      </c>
      <c r="L1400" s="42" t="n">
        <v>0</v>
      </c>
    </row>
    <row r="1401" ht="28.5" customHeight="1">
      <c r="A1401" s="35" t="inlineStr">
        <is>
          <t>111</t>
        </is>
      </c>
      <c r="B1401" s="36" t="inlineStr">
        <is>
          <t>Прайс-лист</t>
        </is>
      </c>
      <c r="C1401" s="36" t="inlineStr">
        <is>
          <t>Кабель ВВГнг(А)-FRLS-3х1,5-0,66
91,96 = [110 / 1,22] +  2% Заг.скл</t>
        </is>
      </c>
      <c r="D1401" s="37" t="inlineStr">
        <is>
          <t>м</t>
        </is>
      </c>
      <c r="E1401" s="38" t="n">
        <v>60</v>
      </c>
      <c r="F1401" s="39" t="n">
        <v>90.16</v>
      </c>
      <c r="G1401" s="40" t="n"/>
      <c r="H1401" s="39" t="n">
        <v>5409.6</v>
      </c>
      <c r="I1401" s="40" t="n"/>
      <c r="J1401" s="40" t="n">
        <v>9.82</v>
      </c>
      <c r="K1401" s="39" t="n">
        <v>5517.6</v>
      </c>
      <c r="L1401" s="44" t="n"/>
    </row>
    <row r="1402" ht="15" customHeight="1">
      <c r="G1402" s="81" t="n">
        <v>5409.6</v>
      </c>
      <c r="J1402" s="81" t="n">
        <v>5517.6</v>
      </c>
      <c r="L1402" s="42" t="n">
        <v>0</v>
      </c>
    </row>
    <row r="1403" ht="28.5" customHeight="1">
      <c r="A1403" s="35" t="inlineStr">
        <is>
          <t>112</t>
        </is>
      </c>
      <c r="B1403" s="36" t="inlineStr">
        <is>
          <t>Прайс-лист</t>
        </is>
      </c>
      <c r="C1403" s="36" t="inlineStr">
        <is>
          <t>Кабель ВВГнг(А)-FRLS-2х1,5-0,66
102,84 = [123 / 1,22] +  2% Заг.скл</t>
        </is>
      </c>
      <c r="D1403" s="37" t="inlineStr">
        <is>
          <t>м</t>
        </is>
      </c>
      <c r="E1403" s="38" t="n">
        <v>200</v>
      </c>
      <c r="F1403" s="39" t="n">
        <v>100.82</v>
      </c>
      <c r="G1403" s="40" t="n"/>
      <c r="H1403" s="39" t="n">
        <v>20164</v>
      </c>
      <c r="I1403" s="40" t="n"/>
      <c r="J1403" s="40" t="n">
        <v>9.82</v>
      </c>
      <c r="K1403" s="39" t="n">
        <v>20568</v>
      </c>
      <c r="L1403" s="44" t="n"/>
    </row>
    <row r="1404" ht="15" customHeight="1">
      <c r="G1404" s="81" t="n">
        <v>20164</v>
      </c>
      <c r="J1404" s="81" t="n">
        <v>20568</v>
      </c>
      <c r="L1404" s="42" t="n">
        <v>0</v>
      </c>
    </row>
    <row r="1405" ht="28.5" customHeight="1">
      <c r="A1405" s="35" t="inlineStr">
        <is>
          <t>113</t>
        </is>
      </c>
      <c r="B1405" s="36" t="inlineStr">
        <is>
          <t>Прайс-лист</t>
        </is>
      </c>
      <c r="C1405" s="36" t="inlineStr">
        <is>
          <t>Кабель КВВГнг(А)-FRLS-14х1,5-0,66
369,55 = [442 / 1,22] +  2% Заг.скл</t>
        </is>
      </c>
      <c r="D1405" s="37" t="inlineStr">
        <is>
          <t>м</t>
        </is>
      </c>
      <c r="E1405" s="38" t="n">
        <v>5</v>
      </c>
      <c r="F1405" s="39" t="n">
        <v>362.3</v>
      </c>
      <c r="G1405" s="40" t="n"/>
      <c r="H1405" s="39" t="n">
        <v>1811.5</v>
      </c>
      <c r="I1405" s="40" t="n"/>
      <c r="J1405" s="40" t="n">
        <v>9.82</v>
      </c>
      <c r="K1405" s="39" t="n">
        <v>1847.75</v>
      </c>
      <c r="L1405" s="44" t="n"/>
    </row>
    <row r="1406" ht="15" customHeight="1">
      <c r="G1406" s="81" t="n">
        <v>1811.5</v>
      </c>
      <c r="J1406" s="81" t="n">
        <v>1847.75</v>
      </c>
      <c r="L1406" s="42" t="n">
        <v>0</v>
      </c>
    </row>
    <row r="1407" ht="28.5" customHeight="1">
      <c r="A1407" s="35" t="inlineStr">
        <is>
          <t>114</t>
        </is>
      </c>
      <c r="B1407" s="36" t="inlineStr">
        <is>
          <t>Прайс-лист</t>
        </is>
      </c>
      <c r="C1407" s="36" t="inlineStr">
        <is>
          <t>Кабель КВВГнг(А)-FRLS-10х1,5-0,66
311,85 = [373 / 1,22] +  2% Заг.скл</t>
        </is>
      </c>
      <c r="D1407" s="37" t="inlineStr">
        <is>
          <t>м</t>
        </is>
      </c>
      <c r="E1407" s="38" t="n">
        <v>70</v>
      </c>
      <c r="F1407" s="39" t="n">
        <v>305.74</v>
      </c>
      <c r="G1407" s="40" t="n"/>
      <c r="H1407" s="39" t="n">
        <v>21401.8</v>
      </c>
      <c r="I1407" s="40" t="n"/>
      <c r="J1407" s="40" t="n">
        <v>9.82</v>
      </c>
      <c r="K1407" s="39" t="n">
        <v>21829.5</v>
      </c>
      <c r="L1407" s="44" t="n"/>
    </row>
    <row r="1408" ht="15" customHeight="1">
      <c r="G1408" s="81" t="n">
        <v>21401.8</v>
      </c>
      <c r="J1408" s="81" t="n">
        <v>21829.5</v>
      </c>
      <c r="L1408" s="42" t="n">
        <v>0</v>
      </c>
    </row>
    <row r="1409" ht="28.5" customHeight="1">
      <c r="A1409" s="35" t="inlineStr">
        <is>
          <t>115</t>
        </is>
      </c>
      <c r="B1409" s="36" t="inlineStr">
        <is>
          <t>Прайс-лист</t>
        </is>
      </c>
      <c r="C1409" s="36" t="inlineStr">
        <is>
          <t>Кабель КВВГнг(А)-FRLS-7х1,5-0,66
196,47 = [235 / 1,22] +  2% Заг.скл</t>
        </is>
      </c>
      <c r="D1409" s="37" t="inlineStr">
        <is>
          <t>м</t>
        </is>
      </c>
      <c r="E1409" s="38" t="n">
        <v>170</v>
      </c>
      <c r="F1409" s="39" t="n">
        <v>192.62</v>
      </c>
      <c r="G1409" s="40" t="n"/>
      <c r="H1409" s="39" t="n">
        <v>32745.4</v>
      </c>
      <c r="I1409" s="40" t="n"/>
      <c r="J1409" s="40" t="n">
        <v>9.82</v>
      </c>
      <c r="K1409" s="39" t="n">
        <v>33399.9</v>
      </c>
      <c r="L1409" s="44" t="n"/>
    </row>
    <row r="1410" ht="15" customHeight="1">
      <c r="G1410" s="81" t="n">
        <v>32745.4</v>
      </c>
      <c r="J1410" s="81" t="n">
        <v>33399.9</v>
      </c>
      <c r="L1410" s="42" t="n">
        <v>0</v>
      </c>
    </row>
    <row r="1411" ht="28.5" customHeight="1">
      <c r="A1411" s="35" t="inlineStr">
        <is>
          <t>116</t>
        </is>
      </c>
      <c r="B1411" s="36" t="inlineStr">
        <is>
          <t>Прайс-лист</t>
        </is>
      </c>
      <c r="C1411" s="36" t="inlineStr">
        <is>
          <t>Кабель КВВГнг(А)-FRLS-4х1,5-0,66
114,55 = [137 / 1,22] +  2% Заг.скл</t>
        </is>
      </c>
      <c r="D1411" s="37" t="inlineStr">
        <is>
          <t>м</t>
        </is>
      </c>
      <c r="E1411" s="38" t="n">
        <v>243</v>
      </c>
      <c r="F1411" s="39" t="n">
        <v>112.3</v>
      </c>
      <c r="G1411" s="40" t="n"/>
      <c r="H1411" s="39" t="n">
        <v>27288.9</v>
      </c>
      <c r="I1411" s="40" t="n"/>
      <c r="J1411" s="40" t="n">
        <v>9.82</v>
      </c>
      <c r="K1411" s="39" t="n">
        <v>27835.65</v>
      </c>
      <c r="L1411" s="44" t="n"/>
    </row>
    <row r="1412" ht="15" customHeight="1">
      <c r="G1412" s="81" t="n">
        <v>27288.9</v>
      </c>
      <c r="J1412" s="81" t="n">
        <v>27835.65</v>
      </c>
      <c r="L1412" s="42" t="n">
        <v>0</v>
      </c>
    </row>
    <row r="1413" ht="28.5" customHeight="1">
      <c r="A1413" s="35" t="inlineStr">
        <is>
          <t>117</t>
        </is>
      </c>
      <c r="B1413" s="36" t="inlineStr">
        <is>
          <t>Прайс-лист</t>
        </is>
      </c>
      <c r="C1413" s="36" t="inlineStr">
        <is>
          <t>Кабель ПуГВнг(А)-LS 1х6,0
91,96 = [110 / 1,22] +  2% Заг.скл</t>
        </is>
      </c>
      <c r="D1413" s="37" t="inlineStr">
        <is>
          <t>м</t>
        </is>
      </c>
      <c r="E1413" s="38" t="n">
        <v>2300</v>
      </c>
      <c r="F1413" s="39" t="n">
        <v>90.16</v>
      </c>
      <c r="G1413" s="40" t="n"/>
      <c r="H1413" s="39" t="n">
        <v>207368</v>
      </c>
      <c r="I1413" s="40" t="n"/>
      <c r="J1413" s="40" t="n">
        <v>9.82</v>
      </c>
      <c r="K1413" s="39" t="n">
        <v>211508</v>
      </c>
      <c r="L1413" s="44" t="n"/>
    </row>
    <row r="1414" ht="15" customHeight="1">
      <c r="G1414" s="81" t="n">
        <v>207368</v>
      </c>
      <c r="J1414" s="81" t="n">
        <v>211508</v>
      </c>
      <c r="L1414" s="42" t="n">
        <v>0</v>
      </c>
    </row>
    <row r="1415"/>
    <row r="1416" ht="15" customHeight="1">
      <c r="A1416" s="82" t="inlineStr">
        <is>
          <t>Итого по подразделу: Кабельные изделия</t>
        </is>
      </c>
      <c r="G1416" s="81" t="n">
        <v>1116640.53</v>
      </c>
      <c r="I1416" s="43" t="n"/>
      <c r="J1416" s="81" t="n">
        <v>3374143.22</v>
      </c>
      <c r="L1416" s="42" t="n">
        <v>1713.6126</v>
      </c>
    </row>
    <row r="1417"/>
    <row r="1418"/>
    <row r="1419"/>
    <row r="1420" ht="16.5" customHeight="1">
      <c r="A1420" s="1" t="inlineStr">
        <is>
          <t>Подраздел: Электроустановочные изделия</t>
        </is>
      </c>
    </row>
    <row r="1421" ht="42.75" customHeight="1">
      <c r="A1421" s="28" t="inlineStr">
        <is>
          <t>118</t>
        </is>
      </c>
      <c r="B1421" s="29" t="inlineStr">
        <is>
          <t>м08-03-591-2</t>
        </is>
      </c>
      <c r="C1421" s="29" t="inlineStr">
        <is>
          <t>Выключатель одноклавишный утопленного типа при скрытой проводке</t>
        </is>
      </c>
      <c r="D1421" s="30" t="inlineStr">
        <is>
          <t>100 шт.</t>
        </is>
      </c>
      <c r="E1421" s="24" t="n">
        <v>0.03</v>
      </c>
      <c r="F1421" s="23" t="n">
        <v>297.29</v>
      </c>
      <c r="G1421" s="18" t="n"/>
      <c r="H1421" s="23" t="n"/>
      <c r="I1421" s="18" t="inlineStr">
        <is>
          <t>м08-03-591-2</t>
        </is>
      </c>
      <c r="J1421" s="18" t="n"/>
      <c r="K1421" s="23" t="n"/>
      <c r="L1421" s="31" t="n"/>
    </row>
    <row r="1422">
      <c r="C1422" s="45" t="inlineStr">
        <is>
          <t>Объем: 0,03=(3)/100</t>
        </is>
      </c>
    </row>
    <row r="1423" ht="14.25" customHeight="1">
      <c r="A1423" s="28" t="n"/>
      <c r="B1423" s="29" t="n"/>
      <c r="C1423" s="29" t="inlineStr">
        <is>
          <t>Зарплата</t>
        </is>
      </c>
      <c r="D1423" s="30" t="n"/>
      <c r="E1423" s="24" t="n"/>
      <c r="F1423" s="23" t="n">
        <v>255.54</v>
      </c>
      <c r="G1423" s="18" t="n"/>
      <c r="H1423" s="23" t="n">
        <v>7.67</v>
      </c>
      <c r="I1423" s="18" t="n"/>
      <c r="J1423" s="18" t="n">
        <v>56.04</v>
      </c>
      <c r="K1423" s="23" t="n">
        <v>429.61</v>
      </c>
      <c r="L1423" s="31" t="n"/>
    </row>
    <row r="1424" ht="14.25" customHeight="1">
      <c r="A1424" s="28" t="n"/>
      <c r="B1424" s="29" t="n"/>
      <c r="C1424" s="29" t="inlineStr">
        <is>
          <t>Эксплуатация машин</t>
        </is>
      </c>
      <c r="D1424" s="30" t="n"/>
      <c r="E1424" s="24" t="n"/>
      <c r="F1424" s="23" t="n">
        <v>5.78</v>
      </c>
      <c r="G1424" s="18" t="n"/>
      <c r="H1424" s="23" t="n">
        <v>0.17</v>
      </c>
      <c r="I1424" s="18" t="n"/>
      <c r="J1424" s="18" t="n">
        <v>16.13</v>
      </c>
      <c r="K1424" s="23" t="n">
        <v>2.8</v>
      </c>
      <c r="L1424" s="31" t="n"/>
    </row>
    <row r="1425" ht="14.25" customHeight="1">
      <c r="A1425" s="28" t="n"/>
      <c r="B1425" s="29" t="n"/>
      <c r="C1425" s="29" t="inlineStr">
        <is>
          <t>в т.ч. зарплата машинистов</t>
        </is>
      </c>
      <c r="D1425" s="30" t="n"/>
      <c r="E1425" s="24" t="n"/>
      <c r="F1425" s="23" t="n">
        <v>0.41</v>
      </c>
      <c r="G1425" s="18" t="n"/>
      <c r="H1425" s="32" t="n">
        <v>0.01</v>
      </c>
      <c r="I1425" s="18" t="n"/>
      <c r="J1425" s="18" t="n">
        <v>56.04</v>
      </c>
      <c r="K1425" s="32" t="n">
        <v>0.6899999999999999</v>
      </c>
      <c r="L1425" s="31" t="n"/>
    </row>
    <row r="1426" ht="14.25" customHeight="1">
      <c r="A1426" s="28" t="n"/>
      <c r="B1426" s="29" t="n"/>
      <c r="C1426" s="29" t="inlineStr">
        <is>
          <t>Материальные ресурсы</t>
        </is>
      </c>
      <c r="D1426" s="30" t="n"/>
      <c r="E1426" s="24" t="n"/>
      <c r="F1426" s="23" t="n">
        <v>35.97</v>
      </c>
      <c r="G1426" s="18" t="n"/>
      <c r="H1426" s="23" t="n">
        <v>1.08</v>
      </c>
      <c r="I1426" s="18" t="n"/>
      <c r="J1426" s="18" t="n">
        <v>21.5</v>
      </c>
      <c r="K1426" s="23" t="n">
        <v>23.2</v>
      </c>
      <c r="L1426" s="31" t="n"/>
    </row>
    <row r="1427" ht="14.25" customHeight="1">
      <c r="A1427" s="28" t="n"/>
      <c r="B1427" s="29" t="n"/>
      <c r="C1427" s="29" t="inlineStr">
        <is>
          <t>НР от ФОТ</t>
        </is>
      </c>
      <c r="D1427" s="30" t="inlineStr">
        <is>
          <t>%</t>
        </is>
      </c>
      <c r="E1427" s="24" t="n">
        <v>97</v>
      </c>
      <c r="F1427" s="33" t="n"/>
      <c r="G1427" s="18" t="n"/>
      <c r="H1427" s="23" t="n">
        <v>7.45</v>
      </c>
      <c r="I1427" s="34" t="n"/>
      <c r="J1427" s="19" t="n">
        <v>97</v>
      </c>
      <c r="K1427" s="23" t="n">
        <v>417.39</v>
      </c>
      <c r="L1427" s="31" t="n"/>
    </row>
    <row r="1428" ht="14.25" customHeight="1">
      <c r="A1428" s="28" t="n"/>
      <c r="B1428" s="29" t="n"/>
      <c r="C1428" s="29" t="inlineStr">
        <is>
          <t>СП от ФОТ</t>
        </is>
      </c>
      <c r="D1428" s="30" t="inlineStr">
        <is>
          <t>%</t>
        </is>
      </c>
      <c r="E1428" s="24" t="n">
        <v>51</v>
      </c>
      <c r="F1428" s="33" t="n"/>
      <c r="G1428" s="18" t="n"/>
      <c r="H1428" s="23" t="n">
        <v>3.92</v>
      </c>
      <c r="I1428" s="34" t="n"/>
      <c r="J1428" s="19" t="n">
        <v>51</v>
      </c>
      <c r="K1428" s="23" t="n">
        <v>219.45</v>
      </c>
      <c r="L1428" s="31" t="n"/>
    </row>
    <row r="1429" ht="14.25" customHeight="1">
      <c r="A1429" s="35" t="n"/>
      <c r="B1429" s="36" t="n"/>
      <c r="C1429" s="36" t="inlineStr">
        <is>
          <t>Затраты труда</t>
        </is>
      </c>
      <c r="D1429" s="37" t="inlineStr">
        <is>
          <t>чел-ч</t>
        </is>
      </c>
      <c r="E1429" s="38" t="n">
        <v>25.76</v>
      </c>
      <c r="F1429" s="39" t="n"/>
      <c r="G1429" s="40" t="n"/>
      <c r="H1429" s="39" t="n"/>
      <c r="I1429" s="40" t="n"/>
      <c r="J1429" s="40" t="n"/>
      <c r="K1429" s="39" t="n"/>
      <c r="L1429" s="41" t="n">
        <v>0.7728</v>
      </c>
    </row>
    <row r="1430" ht="15" customHeight="1">
      <c r="G1430" s="81" t="n">
        <v>20.29</v>
      </c>
      <c r="J1430" s="81" t="n">
        <v>1092.45</v>
      </c>
      <c r="L1430" s="42" t="n">
        <v>0.7728</v>
      </c>
    </row>
    <row r="1431" ht="42.75" customHeight="1">
      <c r="A1431" s="28" t="inlineStr">
        <is>
          <t>119</t>
        </is>
      </c>
      <c r="B1431" s="29" t="inlineStr">
        <is>
          <t>м08-03-591-1</t>
        </is>
      </c>
      <c r="C1431" s="29" t="inlineStr">
        <is>
          <t>Выключатель одноклавишный неутопленного типа при открытой проводке</t>
        </is>
      </c>
      <c r="D1431" s="30" t="inlineStr">
        <is>
          <t>100 шт.</t>
        </is>
      </c>
      <c r="E1431" s="24" t="n">
        <v>0.26</v>
      </c>
      <c r="F1431" s="23" t="n">
        <v>433.34</v>
      </c>
      <c r="G1431" s="18" t="n"/>
      <c r="H1431" s="23" t="n"/>
      <c r="I1431" s="18" t="inlineStr">
        <is>
          <t>м08-03-591-1</t>
        </is>
      </c>
      <c r="J1431" s="18" t="n"/>
      <c r="K1431" s="23" t="n"/>
      <c r="L1431" s="31" t="n"/>
    </row>
    <row r="1432">
      <c r="C1432" s="45" t="inlineStr">
        <is>
          <t>Объем: 0,26=(2+1+23)/100</t>
        </is>
      </c>
    </row>
    <row r="1433" ht="14.25" customHeight="1">
      <c r="A1433" s="28" t="n"/>
      <c r="B1433" s="29" t="n"/>
      <c r="C1433" s="29" t="inlineStr">
        <is>
          <t>Зарплата</t>
        </is>
      </c>
      <c r="D1433" s="30" t="n"/>
      <c r="E1433" s="24" t="n"/>
      <c r="F1433" s="23" t="n">
        <v>313.47</v>
      </c>
      <c r="G1433" s="18" t="n"/>
      <c r="H1433" s="23" t="n">
        <v>81.5</v>
      </c>
      <c r="I1433" s="18" t="n"/>
      <c r="J1433" s="18" t="n">
        <v>56.04</v>
      </c>
      <c r="K1433" s="23" t="n">
        <v>4567.38</v>
      </c>
      <c r="L1433" s="31" t="n"/>
    </row>
    <row r="1434" ht="14.25" customHeight="1">
      <c r="A1434" s="28" t="n"/>
      <c r="B1434" s="29" t="n"/>
      <c r="C1434" s="29" t="inlineStr">
        <is>
          <t>Эксплуатация машин</t>
        </is>
      </c>
      <c r="D1434" s="30" t="n"/>
      <c r="E1434" s="24" t="n"/>
      <c r="F1434" s="23" t="n">
        <v>13.78</v>
      </c>
      <c r="G1434" s="18" t="n"/>
      <c r="H1434" s="23" t="n">
        <v>3.58</v>
      </c>
      <c r="I1434" s="18" t="n"/>
      <c r="J1434" s="18" t="n">
        <v>9.42</v>
      </c>
      <c r="K1434" s="23" t="n">
        <v>33.75</v>
      </c>
      <c r="L1434" s="31" t="n"/>
    </row>
    <row r="1435" ht="14.25" customHeight="1">
      <c r="A1435" s="28" t="n"/>
      <c r="B1435" s="29" t="n"/>
      <c r="C1435" s="29" t="inlineStr">
        <is>
          <t>в т.ч. зарплата машинистов</t>
        </is>
      </c>
      <c r="D1435" s="30" t="n"/>
      <c r="E1435" s="24" t="n"/>
      <c r="F1435" s="23" t="n">
        <v>0.41</v>
      </c>
      <c r="G1435" s="18" t="n"/>
      <c r="H1435" s="32" t="n">
        <v>0.11</v>
      </c>
      <c r="I1435" s="18" t="n"/>
      <c r="J1435" s="18" t="n">
        <v>56.04</v>
      </c>
      <c r="K1435" s="32" t="n">
        <v>5.97</v>
      </c>
      <c r="L1435" s="31" t="n"/>
    </row>
    <row r="1436" ht="14.25" customHeight="1">
      <c r="A1436" s="28" t="n"/>
      <c r="B1436" s="29" t="n"/>
      <c r="C1436" s="29" t="inlineStr">
        <is>
          <t>Материальные ресурсы</t>
        </is>
      </c>
      <c r="D1436" s="30" t="n"/>
      <c r="E1436" s="24" t="n"/>
      <c r="F1436" s="23" t="n">
        <v>106.09</v>
      </c>
      <c r="G1436" s="18" t="n"/>
      <c r="H1436" s="23" t="n">
        <v>27.58</v>
      </c>
      <c r="I1436" s="18" t="n"/>
      <c r="J1436" s="18" t="n">
        <v>5.68</v>
      </c>
      <c r="K1436" s="23" t="n">
        <v>156.67</v>
      </c>
      <c r="L1436" s="31" t="n"/>
    </row>
    <row r="1437" ht="14.25" customHeight="1">
      <c r="A1437" s="28" t="n"/>
      <c r="B1437" s="29" t="n"/>
      <c r="C1437" s="29" t="inlineStr">
        <is>
          <t>НР от ФОТ</t>
        </is>
      </c>
      <c r="D1437" s="30" t="inlineStr">
        <is>
          <t>%</t>
        </is>
      </c>
      <c r="E1437" s="24" t="n">
        <v>97</v>
      </c>
      <c r="F1437" s="33" t="n"/>
      <c r="G1437" s="18" t="n"/>
      <c r="H1437" s="23" t="n">
        <v>79.16</v>
      </c>
      <c r="I1437" s="34" t="n"/>
      <c r="J1437" s="19" t="n">
        <v>97</v>
      </c>
      <c r="K1437" s="23" t="n">
        <v>4436.15</v>
      </c>
      <c r="L1437" s="31" t="n"/>
    </row>
    <row r="1438" ht="14.25" customHeight="1">
      <c r="A1438" s="28" t="n"/>
      <c r="B1438" s="29" t="n"/>
      <c r="C1438" s="29" t="inlineStr">
        <is>
          <t>СП от ФОТ</t>
        </is>
      </c>
      <c r="D1438" s="30" t="inlineStr">
        <is>
          <t>%</t>
        </is>
      </c>
      <c r="E1438" s="24" t="n">
        <v>51</v>
      </c>
      <c r="F1438" s="33" t="n"/>
      <c r="G1438" s="18" t="n"/>
      <c r="H1438" s="23" t="n">
        <v>41.62</v>
      </c>
      <c r="I1438" s="34" t="n"/>
      <c r="J1438" s="19" t="n">
        <v>51</v>
      </c>
      <c r="K1438" s="23" t="n">
        <v>2332.41</v>
      </c>
      <c r="L1438" s="31" t="n"/>
    </row>
    <row r="1439" ht="14.25" customHeight="1">
      <c r="A1439" s="35" t="n"/>
      <c r="B1439" s="36" t="n"/>
      <c r="C1439" s="36" t="inlineStr">
        <is>
          <t>Затраты труда</t>
        </is>
      </c>
      <c r="D1439" s="37" t="inlineStr">
        <is>
          <t>чел-ч</t>
        </is>
      </c>
      <c r="E1439" s="38" t="n">
        <v>31.6</v>
      </c>
      <c r="F1439" s="39" t="n"/>
      <c r="G1439" s="40" t="n"/>
      <c r="H1439" s="39" t="n"/>
      <c r="I1439" s="40" t="n"/>
      <c r="J1439" s="40" t="n"/>
      <c r="K1439" s="39" t="n"/>
      <c r="L1439" s="41" t="n">
        <v>8.215999999999999</v>
      </c>
    </row>
    <row r="1440" ht="15" customHeight="1">
      <c r="G1440" s="81" t="n">
        <v>233.44</v>
      </c>
      <c r="J1440" s="81" t="n">
        <v>11526.36</v>
      </c>
      <c r="L1440" s="42" t="n">
        <v>8.215999999999999</v>
      </c>
    </row>
    <row r="1441" ht="28.5" customHeight="1">
      <c r="A1441" s="28" t="inlineStr">
        <is>
          <t>120</t>
        </is>
      </c>
      <c r="B1441" s="29" t="inlineStr">
        <is>
          <t>м08-03-591-10</t>
        </is>
      </c>
      <c r="C1441" s="29" t="inlineStr">
        <is>
          <t>Розетка штепсельная полугерметическая и герметическая</t>
        </is>
      </c>
      <c r="D1441" s="30" t="inlineStr">
        <is>
          <t>100 шт.</t>
        </is>
      </c>
      <c r="E1441" s="24" t="n">
        <v>0.07000000000000001</v>
      </c>
      <c r="F1441" s="23" t="n">
        <v>777.33</v>
      </c>
      <c r="G1441" s="18" t="n"/>
      <c r="H1441" s="23" t="n"/>
      <c r="I1441" s="18" t="inlineStr">
        <is>
          <t>м08-03-591-10</t>
        </is>
      </c>
      <c r="J1441" s="18" t="n"/>
      <c r="K1441" s="23" t="n"/>
      <c r="L1441" s="31" t="n"/>
    </row>
    <row r="1442">
      <c r="C1442" s="45" t="inlineStr">
        <is>
          <t>Объем: 0,07=(7)/100</t>
        </is>
      </c>
    </row>
    <row r="1443" ht="14.25" customHeight="1">
      <c r="A1443" s="28" t="n"/>
      <c r="B1443" s="29" t="n"/>
      <c r="C1443" s="29" t="inlineStr">
        <is>
          <t>Зарплата</t>
        </is>
      </c>
      <c r="D1443" s="30" t="n"/>
      <c r="E1443" s="24" t="n"/>
      <c r="F1443" s="23" t="n">
        <v>603.9299999999999</v>
      </c>
      <c r="G1443" s="18" t="n"/>
      <c r="H1443" s="23" t="n">
        <v>42.28</v>
      </c>
      <c r="I1443" s="18" t="n"/>
      <c r="J1443" s="18" t="n">
        <v>56.04</v>
      </c>
      <c r="K1443" s="23" t="n">
        <v>2369.1</v>
      </c>
      <c r="L1443" s="31" t="n"/>
    </row>
    <row r="1444" ht="14.25" customHeight="1">
      <c r="A1444" s="28" t="n"/>
      <c r="B1444" s="29" t="n"/>
      <c r="C1444" s="29" t="inlineStr">
        <is>
          <t>Эксплуатация машин</t>
        </is>
      </c>
      <c r="D1444" s="30" t="n"/>
      <c r="E1444" s="24" t="n"/>
      <c r="F1444" s="23" t="n">
        <v>41.8</v>
      </c>
      <c r="G1444" s="18" t="n"/>
      <c r="H1444" s="23" t="n">
        <v>2.93</v>
      </c>
      <c r="I1444" s="18" t="n"/>
      <c r="J1444" s="18" t="n">
        <v>13.22</v>
      </c>
      <c r="K1444" s="23" t="n">
        <v>38.68</v>
      </c>
      <c r="L1444" s="31" t="n"/>
    </row>
    <row r="1445" ht="14.25" customHeight="1">
      <c r="A1445" s="28" t="n"/>
      <c r="B1445" s="29" t="n"/>
      <c r="C1445" s="29" t="inlineStr">
        <is>
          <t>в т.ч. зарплата машинистов</t>
        </is>
      </c>
      <c r="D1445" s="30" t="n"/>
      <c r="E1445" s="24" t="n"/>
      <c r="F1445" s="23" t="n">
        <v>1.08</v>
      </c>
      <c r="G1445" s="18" t="n"/>
      <c r="H1445" s="32" t="n">
        <v>0.08</v>
      </c>
      <c r="I1445" s="18" t="n"/>
      <c r="J1445" s="18" t="n">
        <v>56.04</v>
      </c>
      <c r="K1445" s="32" t="n">
        <v>4.24</v>
      </c>
      <c r="L1445" s="31" t="n"/>
    </row>
    <row r="1446" ht="14.25" customHeight="1">
      <c r="A1446" s="28" t="n"/>
      <c r="B1446" s="29" t="n"/>
      <c r="C1446" s="29" t="inlineStr">
        <is>
          <t>Материальные ресурсы</t>
        </is>
      </c>
      <c r="D1446" s="30" t="n"/>
      <c r="E1446" s="24" t="n"/>
      <c r="F1446" s="23" t="n">
        <v>131.6</v>
      </c>
      <c r="G1446" s="18" t="n"/>
      <c r="H1446" s="23" t="n">
        <v>9.210000000000001</v>
      </c>
      <c r="I1446" s="18" t="n"/>
      <c r="J1446" s="18" t="n">
        <v>17.26</v>
      </c>
      <c r="K1446" s="23" t="n">
        <v>159</v>
      </c>
      <c r="L1446" s="31" t="n"/>
    </row>
    <row r="1447" ht="14.25" customHeight="1">
      <c r="A1447" s="28" t="n"/>
      <c r="B1447" s="29" t="n"/>
      <c r="C1447" s="29" t="inlineStr">
        <is>
          <t>НР от ФОТ</t>
        </is>
      </c>
      <c r="D1447" s="30" t="inlineStr">
        <is>
          <t>%</t>
        </is>
      </c>
      <c r="E1447" s="24" t="n">
        <v>97</v>
      </c>
      <c r="F1447" s="33" t="n"/>
      <c r="G1447" s="18" t="n"/>
      <c r="H1447" s="23" t="n">
        <v>41.09</v>
      </c>
      <c r="I1447" s="34" t="n"/>
      <c r="J1447" s="19" t="n">
        <v>97</v>
      </c>
      <c r="K1447" s="23" t="n">
        <v>2302.14</v>
      </c>
      <c r="L1447" s="31" t="n"/>
    </row>
    <row r="1448" ht="14.25" customHeight="1">
      <c r="A1448" s="28" t="n"/>
      <c r="B1448" s="29" t="n"/>
      <c r="C1448" s="29" t="inlineStr">
        <is>
          <t>СП от ФОТ</t>
        </is>
      </c>
      <c r="D1448" s="30" t="inlineStr">
        <is>
          <t>%</t>
        </is>
      </c>
      <c r="E1448" s="24" t="n">
        <v>51</v>
      </c>
      <c r="F1448" s="33" t="n"/>
      <c r="G1448" s="18" t="n"/>
      <c r="H1448" s="23" t="n">
        <v>21.6</v>
      </c>
      <c r="I1448" s="34" t="n"/>
      <c r="J1448" s="19" t="n">
        <v>51</v>
      </c>
      <c r="K1448" s="23" t="n">
        <v>1210.4</v>
      </c>
      <c r="L1448" s="31" t="n"/>
    </row>
    <row r="1449" ht="14.25" customHeight="1">
      <c r="A1449" s="35" t="n"/>
      <c r="B1449" s="36" t="n"/>
      <c r="C1449" s="36" t="inlineStr">
        <is>
          <t>Затраты труда</t>
        </is>
      </c>
      <c r="D1449" s="37" t="inlineStr">
        <is>
          <t>чел-ч</t>
        </is>
      </c>
      <c r="E1449" s="38" t="n">
        <v>60.88</v>
      </c>
      <c r="F1449" s="39" t="n"/>
      <c r="G1449" s="40" t="n"/>
      <c r="H1449" s="39" t="n"/>
      <c r="I1449" s="40" t="n"/>
      <c r="J1449" s="40" t="n"/>
      <c r="K1449" s="39" t="n"/>
      <c r="L1449" s="41" t="n">
        <v>4.2616</v>
      </c>
    </row>
    <row r="1450" ht="15" customHeight="1">
      <c r="G1450" s="81" t="n">
        <v>117.11</v>
      </c>
      <c r="J1450" s="81" t="n">
        <v>6079.32</v>
      </c>
      <c r="L1450" s="42" t="n">
        <v>4.2616</v>
      </c>
    </row>
    <row r="1451" ht="71.25" customHeight="1">
      <c r="A1451" s="28" t="inlineStr">
        <is>
          <t>121</t>
        </is>
      </c>
      <c r="B1451" s="29" t="inlineStr">
        <is>
          <t>м08-03-545-1</t>
        </is>
      </c>
      <c r="C1451" s="29" t="inlineStr">
        <is>
          <t>Коробка (ящик) с зажимами для кабелей и проводов сечением до 6 мм2, устанавливаемая на конструкции на стене или колонне, количество зажимов до 10</t>
        </is>
      </c>
      <c r="D1451" s="30" t="inlineStr">
        <is>
          <t>1  ШТ.</t>
        </is>
      </c>
      <c r="E1451" s="24" t="n">
        <v>150</v>
      </c>
      <c r="F1451" s="23" t="n">
        <v>80.55</v>
      </c>
      <c r="G1451" s="18" t="n"/>
      <c r="H1451" s="23" t="n"/>
      <c r="I1451" s="18" t="inlineStr">
        <is>
          <t>м08-03-545-1</t>
        </is>
      </c>
      <c r="J1451" s="18" t="n"/>
      <c r="K1451" s="23" t="n"/>
      <c r="L1451" s="31" t="n"/>
    </row>
    <row r="1452">
      <c r="C1452" s="45" t="inlineStr">
        <is>
          <t>Объем: 150=65+57+3+25</t>
        </is>
      </c>
    </row>
    <row r="1453" ht="14.25" customHeight="1">
      <c r="A1453" s="28" t="n"/>
      <c r="B1453" s="29" t="n"/>
      <c r="C1453" s="29" t="inlineStr">
        <is>
          <t>Зарплата</t>
        </is>
      </c>
      <c r="D1453" s="30" t="n"/>
      <c r="E1453" s="24" t="n"/>
      <c r="F1453" s="23" t="n">
        <v>31.11</v>
      </c>
      <c r="G1453" s="18" t="n"/>
      <c r="H1453" s="23" t="n">
        <v>4666.5</v>
      </c>
      <c r="I1453" s="18" t="n"/>
      <c r="J1453" s="18" t="n">
        <v>56.04</v>
      </c>
      <c r="K1453" s="23" t="n">
        <v>261510.66</v>
      </c>
      <c r="L1453" s="31" t="n"/>
    </row>
    <row r="1454" ht="14.25" customHeight="1">
      <c r="A1454" s="28" t="n"/>
      <c r="B1454" s="29" t="n"/>
      <c r="C1454" s="29" t="inlineStr">
        <is>
          <t>Эксплуатация машин</t>
        </is>
      </c>
      <c r="D1454" s="30" t="n"/>
      <c r="E1454" s="24" t="n"/>
      <c r="F1454" s="23" t="n">
        <v>2.1</v>
      </c>
      <c r="G1454" s="18" t="n"/>
      <c r="H1454" s="23" t="n">
        <v>315</v>
      </c>
      <c r="I1454" s="18" t="n"/>
      <c r="J1454" s="18" t="n">
        <v>9.9</v>
      </c>
      <c r="K1454" s="23" t="n">
        <v>3118.5</v>
      </c>
      <c r="L1454" s="31" t="n"/>
    </row>
    <row r="1455" ht="14.25" customHeight="1">
      <c r="A1455" s="28" t="n"/>
      <c r="B1455" s="29" t="n"/>
      <c r="C1455" s="29" t="inlineStr">
        <is>
          <t>Материальные ресурсы</t>
        </is>
      </c>
      <c r="D1455" s="30" t="n"/>
      <c r="E1455" s="24" t="n"/>
      <c r="F1455" s="23" t="n">
        <v>47.34</v>
      </c>
      <c r="G1455" s="18" t="n"/>
      <c r="H1455" s="23" t="n">
        <v>7101</v>
      </c>
      <c r="I1455" s="18" t="n"/>
      <c r="J1455" s="18" t="n">
        <v>13.84</v>
      </c>
      <c r="K1455" s="23" t="n">
        <v>98277.84</v>
      </c>
      <c r="L1455" s="31" t="n"/>
    </row>
    <row r="1456" ht="14.25" customHeight="1">
      <c r="A1456" s="28" t="n"/>
      <c r="B1456" s="29" t="n"/>
      <c r="C1456" s="29" t="inlineStr">
        <is>
          <t>НР от ФОТ</t>
        </is>
      </c>
      <c r="D1456" s="30" t="inlineStr">
        <is>
          <t>%</t>
        </is>
      </c>
      <c r="E1456" s="24" t="n">
        <v>97</v>
      </c>
      <c r="F1456" s="33" t="n"/>
      <c r="G1456" s="18" t="n"/>
      <c r="H1456" s="23" t="n">
        <v>4526.51</v>
      </c>
      <c r="I1456" s="34" t="n"/>
      <c r="J1456" s="19" t="n">
        <v>97</v>
      </c>
      <c r="K1456" s="23" t="n">
        <v>253665.34</v>
      </c>
      <c r="L1456" s="31" t="n"/>
    </row>
    <row r="1457" ht="14.25" customHeight="1">
      <c r="A1457" s="28" t="n"/>
      <c r="B1457" s="29" t="n"/>
      <c r="C1457" s="29" t="inlineStr">
        <is>
          <t>СП от ФОТ</t>
        </is>
      </c>
      <c r="D1457" s="30" t="inlineStr">
        <is>
          <t>%</t>
        </is>
      </c>
      <c r="E1457" s="24" t="n">
        <v>51</v>
      </c>
      <c r="F1457" s="33" t="n"/>
      <c r="G1457" s="18" t="n"/>
      <c r="H1457" s="23" t="n">
        <v>2379.92</v>
      </c>
      <c r="I1457" s="34" t="n"/>
      <c r="J1457" s="19" t="n">
        <v>51</v>
      </c>
      <c r="K1457" s="23" t="n">
        <v>133370.44</v>
      </c>
      <c r="L1457" s="31" t="n"/>
    </row>
    <row r="1458" ht="14.25" customHeight="1">
      <c r="A1458" s="35" t="n"/>
      <c r="B1458" s="36" t="n"/>
      <c r="C1458" s="36" t="inlineStr">
        <is>
          <t>Затраты труда</t>
        </is>
      </c>
      <c r="D1458" s="37" t="inlineStr">
        <is>
          <t>чел-ч</t>
        </is>
      </c>
      <c r="E1458" s="38" t="n">
        <v>3.31</v>
      </c>
      <c r="F1458" s="39" t="n"/>
      <c r="G1458" s="40" t="n"/>
      <c r="H1458" s="39" t="n"/>
      <c r="I1458" s="40" t="n"/>
      <c r="J1458" s="40" t="n"/>
      <c r="K1458" s="39" t="n"/>
      <c r="L1458" s="41" t="n">
        <v>496.5</v>
      </c>
    </row>
    <row r="1459" ht="15" customHeight="1">
      <c r="G1459" s="81" t="n">
        <v>18988.93</v>
      </c>
      <c r="J1459" s="81" t="n">
        <v>749942.78</v>
      </c>
      <c r="L1459" s="42" t="n">
        <v>496.5</v>
      </c>
    </row>
    <row r="1460" ht="69.75" customHeight="1">
      <c r="A1460" s="35" t="inlineStr">
        <is>
          <t>122</t>
        </is>
      </c>
      <c r="B1460" s="36" t="inlineStr">
        <is>
          <t>Прайс-лист</t>
        </is>
      </c>
      <c r="C1460" s="36" t="inlineStr">
        <is>
          <t>FORS Выключатель 1-клавишный проходной для открытой уста-новки 10А IP54 ВС20-1-0-ФБ белый IEK   EVS10-K01-10-54-DC
401,31 = [480 / 1,22] +  2% Заг.скл</t>
        </is>
      </c>
      <c r="D1460" s="37" t="inlineStr">
        <is>
          <t>ШТ</t>
        </is>
      </c>
      <c r="E1460" s="38" t="n">
        <v>2</v>
      </c>
      <c r="F1460" s="39" t="n">
        <v>393.44</v>
      </c>
      <c r="G1460" s="40" t="n"/>
      <c r="H1460" s="39" t="n">
        <v>786.88</v>
      </c>
      <c r="I1460" s="40" t="n"/>
      <c r="J1460" s="40" t="n">
        <v>9.82</v>
      </c>
      <c r="K1460" s="39" t="n">
        <v>802.62</v>
      </c>
      <c r="L1460" s="44" t="n"/>
    </row>
    <row r="1461" ht="15" customHeight="1">
      <c r="G1461" s="81" t="n">
        <v>786.88</v>
      </c>
      <c r="J1461" s="81" t="n">
        <v>802.62</v>
      </c>
      <c r="L1461" s="42" t="n">
        <v>0</v>
      </c>
    </row>
    <row r="1462" ht="55.5" customHeight="1">
      <c r="A1462" s="35" t="inlineStr">
        <is>
          <t>123</t>
        </is>
      </c>
      <c r="B1462" s="36" t="inlineStr">
        <is>
          <t>Прайс-лист</t>
        </is>
      </c>
      <c r="C1462" s="36" t="inlineStr">
        <is>
          <t>FORS Выключатель кнопочный для открытой установки 10А IP54 ВСк20-1-0-ФБ белый IEK  EVS13-K01-10-54-DC
468,20 = [560 / 1,22] +  2% Заг.скл</t>
        </is>
      </c>
      <c r="D1462" s="37" t="inlineStr">
        <is>
          <t>ШТ</t>
        </is>
      </c>
      <c r="E1462" s="38" t="n">
        <v>1</v>
      </c>
      <c r="F1462" s="39" t="n">
        <v>459.02</v>
      </c>
      <c r="G1462" s="40" t="n"/>
      <c r="H1462" s="39" t="n">
        <v>459.02</v>
      </c>
      <c r="I1462" s="40" t="n"/>
      <c r="J1462" s="40" t="n">
        <v>9.82</v>
      </c>
      <c r="K1462" s="39" t="n">
        <v>468.2</v>
      </c>
      <c r="L1462" s="44" t="n"/>
    </row>
    <row r="1463" ht="15" customHeight="1">
      <c r="G1463" s="81" t="n">
        <v>459.02</v>
      </c>
      <c r="J1463" s="81" t="n">
        <v>468.2</v>
      </c>
      <c r="L1463" s="42" t="n">
        <v>0</v>
      </c>
    </row>
    <row r="1464" ht="69.75" customHeight="1">
      <c r="A1464" s="35" t="inlineStr">
        <is>
          <t>124</t>
        </is>
      </c>
      <c r="B1464" s="36" t="inlineStr">
        <is>
          <t>Прайс-лист</t>
        </is>
      </c>
      <c r="C1464" s="36" t="inlineStr">
        <is>
          <t>Выключатель 1-клавишный для открытой установки ВС20-1-0-ГПБ IP54 ГЕРМЕС PLUS (цвет клавиши: белый) IEK  EVMP10-K01-10-54-EC
484,92 = [580 / 1,22] +  2% Заг.скл</t>
        </is>
      </c>
      <c r="D1464" s="37" t="inlineStr">
        <is>
          <t>ШТ</t>
        </is>
      </c>
      <c r="E1464" s="38" t="n">
        <v>23</v>
      </c>
      <c r="F1464" s="39" t="n">
        <v>475.41</v>
      </c>
      <c r="G1464" s="40" t="n"/>
      <c r="H1464" s="39" t="n">
        <v>10934.43</v>
      </c>
      <c r="I1464" s="40" t="n"/>
      <c r="J1464" s="40" t="n">
        <v>9.82</v>
      </c>
      <c r="K1464" s="39" t="n">
        <v>11153.16</v>
      </c>
      <c r="L1464" s="44" t="n"/>
    </row>
    <row r="1465" ht="15" customHeight="1">
      <c r="G1465" s="81" t="n">
        <v>10934.43</v>
      </c>
      <c r="J1465" s="81" t="n">
        <v>11153.16</v>
      </c>
      <c r="L1465" s="42" t="n">
        <v>0</v>
      </c>
    </row>
    <row r="1466" ht="69.75" customHeight="1">
      <c r="A1466" s="35" t="inlineStr">
        <is>
          <t>125</t>
        </is>
      </c>
      <c r="B1466" s="36" t="inlineStr">
        <is>
          <t>Прайс-лист</t>
        </is>
      </c>
      <c r="C1466" s="36" t="inlineStr">
        <is>
          <t>Розетка одноместн, брызгозащищенная IP44, без заземляющих контактов (для ремонтного освещения)  РА16-236 о/у
154,67 = [185 / 1,22] +  2% Заг.скл</t>
        </is>
      </c>
      <c r="D1466" s="37" t="inlineStr">
        <is>
          <t>ШТ</t>
        </is>
      </c>
      <c r="E1466" s="38" t="n">
        <v>7</v>
      </c>
      <c r="F1466" s="39" t="n">
        <v>151.64</v>
      </c>
      <c r="G1466" s="40" t="n"/>
      <c r="H1466" s="39" t="n">
        <v>1061.48</v>
      </c>
      <c r="I1466" s="40" t="n"/>
      <c r="J1466" s="40" t="n">
        <v>9.82</v>
      </c>
      <c r="K1466" s="39" t="n">
        <v>1082.69</v>
      </c>
      <c r="L1466" s="44" t="n"/>
    </row>
    <row r="1467" ht="15" customHeight="1">
      <c r="G1467" s="81" t="n">
        <v>1061.48</v>
      </c>
      <c r="J1467" s="81" t="n">
        <v>1082.69</v>
      </c>
      <c r="L1467" s="42" t="n">
        <v>0</v>
      </c>
    </row>
    <row r="1468" ht="55.5" customHeight="1">
      <c r="A1468" s="35" t="inlineStr">
        <is>
          <t>126</t>
        </is>
      </c>
      <c r="B1468" s="36" t="inlineStr">
        <is>
          <t>Прайс-лист</t>
        </is>
      </c>
      <c r="C1468" s="36" t="inlineStr">
        <is>
          <t>FORTE&amp;PIANO Выключатель 1-клавишный самовозвратный 10А FP210 белый IEK FP-V14-0-10-1-K01
794,26 = [950 / 1,22] +  2% Заг.скл</t>
        </is>
      </c>
      <c r="D1468" s="37" t="inlineStr">
        <is>
          <t>ШТ</t>
        </is>
      </c>
      <c r="E1468" s="38" t="n">
        <v>3</v>
      </c>
      <c r="F1468" s="39" t="n">
        <v>778.6900000000001</v>
      </c>
      <c r="G1468" s="40" t="n"/>
      <c r="H1468" s="39" t="n">
        <v>2336.07</v>
      </c>
      <c r="I1468" s="40" t="n"/>
      <c r="J1468" s="40" t="n">
        <v>9.82</v>
      </c>
      <c r="K1468" s="39" t="n">
        <v>2382.78</v>
      </c>
      <c r="L1468" s="44" t="n"/>
    </row>
    <row r="1469" ht="15" customHeight="1">
      <c r="G1469" s="81" t="n">
        <v>2336.07</v>
      </c>
      <c r="J1469" s="81" t="n">
        <v>2382.78</v>
      </c>
      <c r="L1469" s="42" t="n">
        <v>0</v>
      </c>
    </row>
    <row r="1470" ht="55.5" customHeight="1">
      <c r="A1470" s="35" t="inlineStr">
        <is>
          <t>127</t>
        </is>
      </c>
      <c r="B1470" s="36" t="inlineStr">
        <is>
          <t>Прайс-лист</t>
        </is>
      </c>
      <c r="C1470" s="36" t="inlineStr">
        <is>
          <t>Коробка установочная СЗ для твердых стен D=68х45мм IEK   UKT10-068-045-000-A-N-U
23,41 = [28 / 1,22] +  2% Заг.скл</t>
        </is>
      </c>
      <c r="D1470" s="37" t="inlineStr">
        <is>
          <t>ШТ</t>
        </is>
      </c>
      <c r="E1470" s="38" t="n">
        <v>3</v>
      </c>
      <c r="F1470" s="39" t="n">
        <v>22.95</v>
      </c>
      <c r="G1470" s="40" t="n"/>
      <c r="H1470" s="39" t="n">
        <v>68.84999999999999</v>
      </c>
      <c r="I1470" s="40" t="n"/>
      <c r="J1470" s="40" t="n">
        <v>9.82</v>
      </c>
      <c r="K1470" s="39" t="n">
        <v>70.23</v>
      </c>
      <c r="L1470" s="44" t="n"/>
    </row>
    <row r="1471" ht="15" customHeight="1">
      <c r="G1471" s="81" t="n">
        <v>68.84999999999999</v>
      </c>
      <c r="J1471" s="81" t="n">
        <v>70.23</v>
      </c>
      <c r="L1471" s="42" t="n">
        <v>0</v>
      </c>
    </row>
    <row r="1472" ht="84" customHeight="1">
      <c r="A1472" s="35" t="inlineStr">
        <is>
          <t>128</t>
        </is>
      </c>
      <c r="B1472" s="36" t="inlineStr">
        <is>
          <t>Прайс-лист</t>
        </is>
      </c>
      <c r="C1472" s="36" t="inlineStr">
        <is>
          <t>Коробка распаячная КМ41238 для открытой проводки с откидной крышкой безгалогенная (HF) 80х80х50мм IP54  UKO31-080-080-050-K02-54
100,33 = [120 / 1,22] +  2% Заг.скл</t>
        </is>
      </c>
      <c r="D1472" s="37" t="inlineStr">
        <is>
          <t>ШТ</t>
        </is>
      </c>
      <c r="E1472" s="38" t="n">
        <v>57</v>
      </c>
      <c r="F1472" s="39" t="n">
        <v>98.36</v>
      </c>
      <c r="G1472" s="40" t="n"/>
      <c r="H1472" s="39" t="n">
        <v>5606.52</v>
      </c>
      <c r="I1472" s="40" t="n"/>
      <c r="J1472" s="40" t="n">
        <v>9.82</v>
      </c>
      <c r="K1472" s="39" t="n">
        <v>5718.81</v>
      </c>
      <c r="L1472" s="44" t="n"/>
    </row>
    <row r="1473" ht="15" customHeight="1">
      <c r="G1473" s="81" t="n">
        <v>5606.52</v>
      </c>
      <c r="J1473" s="81" t="n">
        <v>5718.81</v>
      </c>
      <c r="L1473" s="42" t="n">
        <v>0</v>
      </c>
    </row>
    <row r="1474" ht="69.75" customHeight="1">
      <c r="A1474" s="35" t="inlineStr">
        <is>
          <t>129</t>
        </is>
      </c>
      <c r="B1474" s="36" t="inlineStr">
        <is>
          <t>Прайс-лист</t>
        </is>
      </c>
      <c r="C1474" s="36" t="inlineStr">
        <is>
          <t>Коробка огнестойкая разветвительная для о/п двухкомпонентная   100х100х50 мм цвет ral 2003 (оранж.) 60-0300-FR6.0-4-2-Р
1 533,35 = [1 834 / 1,22] +  2% Заг.скл</t>
        </is>
      </c>
      <c r="D1474" s="37" t="inlineStr">
        <is>
          <t>ШТ</t>
        </is>
      </c>
      <c r="E1474" s="38" t="n">
        <v>65</v>
      </c>
      <c r="F1474" s="39" t="n">
        <v>1503.28</v>
      </c>
      <c r="G1474" s="40" t="n"/>
      <c r="H1474" s="39" t="n">
        <v>97713.2</v>
      </c>
      <c r="I1474" s="40" t="n"/>
      <c r="J1474" s="40" t="n">
        <v>9.82</v>
      </c>
      <c r="K1474" s="39" t="n">
        <v>99667.75</v>
      </c>
      <c r="L1474" s="44" t="n"/>
    </row>
    <row r="1475" ht="15" customHeight="1">
      <c r="G1475" s="81" t="n">
        <v>97713.2</v>
      </c>
      <c r="J1475" s="81" t="n">
        <v>99667.75</v>
      </c>
      <c r="L1475" s="42" t="n">
        <v>0</v>
      </c>
    </row>
    <row r="1476" ht="41.25" customHeight="1">
      <c r="A1476" s="35" t="inlineStr">
        <is>
          <t>130</t>
        </is>
      </c>
      <c r="B1476" s="36" t="inlineStr">
        <is>
          <t>Прайс-лист</t>
        </is>
      </c>
      <c r="C1476" s="36" t="inlineStr">
        <is>
          <t>Клемма 3-проводная для проводников сечением 0,5-6,0 мм2
54,35 = [65 / 1,22] +  2% Заг.скл</t>
        </is>
      </c>
      <c r="D1476" s="37" t="inlineStr">
        <is>
          <t>ШТ</t>
        </is>
      </c>
      <c r="E1476" s="38" t="n">
        <v>200</v>
      </c>
      <c r="F1476" s="39" t="n">
        <v>53.28</v>
      </c>
      <c r="G1476" s="40" t="n"/>
      <c r="H1476" s="39" t="n">
        <v>10656</v>
      </c>
      <c r="I1476" s="40" t="n"/>
      <c r="J1476" s="40" t="n">
        <v>9.82</v>
      </c>
      <c r="K1476" s="39" t="n">
        <v>10870</v>
      </c>
      <c r="L1476" s="44" t="n"/>
    </row>
    <row r="1477" ht="15" customHeight="1">
      <c r="G1477" s="81" t="n">
        <v>10656</v>
      </c>
      <c r="J1477" s="81" t="n">
        <v>10870</v>
      </c>
      <c r="L1477" s="42" t="n">
        <v>0</v>
      </c>
    </row>
    <row r="1478" ht="41.25" customHeight="1">
      <c r="A1478" s="35" t="inlineStr">
        <is>
          <t>131</t>
        </is>
      </c>
      <c r="B1478" s="36" t="inlineStr">
        <is>
          <t>Прайс-лист</t>
        </is>
      </c>
      <c r="C1478" s="36" t="inlineStr">
        <is>
          <t>Клемма 2-проводная для проводников сечением 0,5-6,0 мм2
48,49 = [58 / 1,22] +  2% Заг.скл</t>
        </is>
      </c>
      <c r="D1478" s="37" t="inlineStr">
        <is>
          <t>ШТ</t>
        </is>
      </c>
      <c r="E1478" s="38" t="n">
        <v>100</v>
      </c>
      <c r="F1478" s="39" t="n">
        <v>47.54</v>
      </c>
      <c r="G1478" s="40" t="n"/>
      <c r="H1478" s="39" t="n">
        <v>4754</v>
      </c>
      <c r="I1478" s="40" t="n"/>
      <c r="J1478" s="40" t="n">
        <v>9.82</v>
      </c>
      <c r="K1478" s="39" t="n">
        <v>4849</v>
      </c>
      <c r="L1478" s="44" t="n"/>
    </row>
    <row r="1479" ht="15" customHeight="1">
      <c r="G1479" s="81" t="n">
        <v>4754</v>
      </c>
      <c r="J1479" s="81" t="n">
        <v>4849</v>
      </c>
      <c r="L1479" s="42" t="n">
        <v>0</v>
      </c>
    </row>
    <row r="1480" ht="55.5" customHeight="1">
      <c r="A1480" s="35" t="inlineStr">
        <is>
          <t>132</t>
        </is>
      </c>
      <c r="B1480" s="36" t="inlineStr">
        <is>
          <t>Прайс-лист</t>
        </is>
      </c>
      <c r="C1480" s="36" t="inlineStr">
        <is>
          <t>Труба гофрированная из ПВХ Дн=25 мм (для сети ремонтного освещения и спусков к выключателям и розеткам)
29,24 = [34,98 / 1,22] +  2% Заг.скл</t>
        </is>
      </c>
      <c r="D1480" s="37" t="inlineStr">
        <is>
          <t>м</t>
        </is>
      </c>
      <c r="E1480" s="38" t="n">
        <v>100</v>
      </c>
      <c r="F1480" s="39" t="n">
        <v>28.67</v>
      </c>
      <c r="G1480" s="40" t="n"/>
      <c r="H1480" s="39" t="n">
        <v>2867</v>
      </c>
      <c r="I1480" s="40" t="n"/>
      <c r="J1480" s="40" t="n">
        <v>9.82</v>
      </c>
      <c r="K1480" s="39" t="n">
        <v>2924</v>
      </c>
      <c r="L1480" s="44" t="n"/>
    </row>
    <row r="1481" ht="15" customHeight="1">
      <c r="G1481" s="81" t="n">
        <v>2867</v>
      </c>
      <c r="J1481" s="81" t="n">
        <v>2924</v>
      </c>
      <c r="L1481" s="42" t="n">
        <v>0</v>
      </c>
    </row>
    <row r="1482" ht="55.5" customHeight="1">
      <c r="A1482" s="35" t="inlineStr">
        <is>
          <t>133</t>
        </is>
      </c>
      <c r="B1482" s="36" t="inlineStr">
        <is>
          <t>Прайс-лист</t>
        </is>
      </c>
      <c r="C1482" s="36" t="inlineStr">
        <is>
          <t>Коробка огнестойкая разветвительная для о/п двухкомпонентная   100х100х50 мм цвет ral 2003 (оранж.)
2 140,33 = [2 560 / 1,22] +  2% Заг.скл</t>
        </is>
      </c>
      <c r="D1482" s="37" t="inlineStr">
        <is>
          <t>ШТ</t>
        </is>
      </c>
      <c r="E1482" s="38" t="n">
        <v>25</v>
      </c>
      <c r="F1482" s="39" t="n">
        <v>2098.36</v>
      </c>
      <c r="G1482" s="40" t="n"/>
      <c r="H1482" s="39" t="n">
        <v>52459</v>
      </c>
      <c r="I1482" s="40" t="n"/>
      <c r="J1482" s="40" t="n">
        <v>9.82</v>
      </c>
      <c r="K1482" s="39" t="n">
        <v>53508.25</v>
      </c>
      <c r="L1482" s="44" t="n"/>
    </row>
    <row r="1483" ht="15" customHeight="1">
      <c r="G1483" s="81" t="n">
        <v>52459</v>
      </c>
      <c r="J1483" s="81" t="n">
        <v>53508.25</v>
      </c>
      <c r="L1483" s="42" t="n">
        <v>0</v>
      </c>
    </row>
    <row r="1484" ht="55.5" customHeight="1">
      <c r="A1484" s="35" t="inlineStr">
        <is>
          <t>134</t>
        </is>
      </c>
      <c r="B1484" s="36" t="inlineStr">
        <is>
          <t>Прайс-лист</t>
        </is>
      </c>
      <c r="C1484" s="36" t="inlineStr">
        <is>
          <t>Комплекты для крепления ОКЛ с использованием самореза, дюбеля и скобы (100 шт) Промрукав
2 215,57 = [2 650 / 1,22] +  2% Заг.скл</t>
        </is>
      </c>
      <c r="D1484" s="37" t="inlineStr">
        <is>
          <t>ШТ</t>
        </is>
      </c>
      <c r="E1484" s="38" t="n">
        <v>12</v>
      </c>
      <c r="F1484" s="39" t="n">
        <v>2172.13</v>
      </c>
      <c r="G1484" s="40" t="n"/>
      <c r="H1484" s="39" t="n">
        <v>26065.56</v>
      </c>
      <c r="I1484" s="40" t="n"/>
      <c r="J1484" s="40" t="n">
        <v>9.82</v>
      </c>
      <c r="K1484" s="39" t="n">
        <v>26586.84</v>
      </c>
      <c r="L1484" s="44" t="n"/>
    </row>
    <row r="1485" ht="15" customHeight="1">
      <c r="G1485" s="81" t="n">
        <v>26065.56</v>
      </c>
      <c r="J1485" s="81" t="n">
        <v>26586.84</v>
      </c>
      <c r="L1485" s="42" t="n">
        <v>0</v>
      </c>
    </row>
    <row r="1486" ht="69.75" customHeight="1">
      <c r="A1486" s="35" t="inlineStr">
        <is>
          <t>135</t>
        </is>
      </c>
      <c r="B1486" s="36" t="inlineStr">
        <is>
          <t>Прайс-лист</t>
        </is>
      </c>
      <c r="C1486" s="36" t="inlineStr">
        <is>
          <t>Огнестойкая коробка габаритов 159х119х76 мм на 8 контактов цвет оранжевый, со степенью защиты  IP55  40-0310-FR1.5-8
2 968,04 = [3 550 / 1,22] +  2% Заг.скл</t>
        </is>
      </c>
      <c r="D1486" s="37" t="inlineStr">
        <is>
          <t>ШТ</t>
        </is>
      </c>
      <c r="E1486" s="38" t="n">
        <v>8</v>
      </c>
      <c r="F1486" s="39" t="n">
        <v>2909.84</v>
      </c>
      <c r="G1486" s="40" t="n"/>
      <c r="H1486" s="39" t="n">
        <v>23278.72</v>
      </c>
      <c r="I1486" s="40" t="n"/>
      <c r="J1486" s="40" t="n">
        <v>9.82</v>
      </c>
      <c r="K1486" s="39" t="n">
        <v>23744.32</v>
      </c>
      <c r="L1486" s="44" t="n"/>
    </row>
    <row r="1487" ht="15" customHeight="1">
      <c r="G1487" s="81" t="n">
        <v>23278.72</v>
      </c>
      <c r="J1487" s="81" t="n">
        <v>23744.32</v>
      </c>
      <c r="L1487" s="42" t="n">
        <v>0</v>
      </c>
    </row>
    <row r="1488" ht="55.5" customHeight="1">
      <c r="A1488" s="35" t="inlineStr">
        <is>
          <t>136</t>
        </is>
      </c>
      <c r="B1488" s="36" t="inlineStr">
        <is>
          <t>Прайс-лист</t>
        </is>
      </c>
      <c r="C1488" s="36" t="inlineStr">
        <is>
          <t>Труба гофрированная ПВХ лёгкая 350 Н негорючая (НГ) оранже-вая с/з d40 мм (15м/960м уп/пал) Промрукав
91,96 = [110 / 1,22] +  2% Заг.скл</t>
        </is>
      </c>
      <c r="D1488" s="37" t="inlineStr">
        <is>
          <t>м</t>
        </is>
      </c>
      <c r="E1488" s="38" t="n">
        <v>75</v>
      </c>
      <c r="F1488" s="39" t="n">
        <v>90.16</v>
      </c>
      <c r="G1488" s="40" t="n"/>
      <c r="H1488" s="39" t="n">
        <v>6762</v>
      </c>
      <c r="I1488" s="40" t="n"/>
      <c r="J1488" s="40" t="n">
        <v>9.82</v>
      </c>
      <c r="K1488" s="39" t="n">
        <v>6897</v>
      </c>
      <c r="L1488" s="44" t="n"/>
    </row>
    <row r="1489" ht="15" customHeight="1">
      <c r="G1489" s="81" t="n">
        <v>6762</v>
      </c>
      <c r="J1489" s="81" t="n">
        <v>6897</v>
      </c>
      <c r="L1489" s="42" t="n">
        <v>0</v>
      </c>
    </row>
    <row r="1490" ht="55.5" customHeight="1">
      <c r="A1490" s="35" t="inlineStr">
        <is>
          <t>137</t>
        </is>
      </c>
      <c r="B1490" s="36" t="inlineStr">
        <is>
          <t>Прайс-лист</t>
        </is>
      </c>
      <c r="C1490" s="36" t="inlineStr">
        <is>
          <t>Труба гофрированная ПВХ лёгкая 350 Н негорючая (НГ) оранже-вая с/з d32 мм (25м/1375м уп/пал) Промрукав
93,64 = [112 / 1,22] +  2% Заг.скл</t>
        </is>
      </c>
      <c r="D1490" s="37" t="inlineStr">
        <is>
          <t>м</t>
        </is>
      </c>
      <c r="E1490" s="38" t="n">
        <v>119</v>
      </c>
      <c r="F1490" s="39" t="n">
        <v>91.8</v>
      </c>
      <c r="G1490" s="40" t="n"/>
      <c r="H1490" s="39" t="n">
        <v>10924.2</v>
      </c>
      <c r="I1490" s="40" t="n"/>
      <c r="J1490" s="40" t="n">
        <v>9.82</v>
      </c>
      <c r="K1490" s="39" t="n">
        <v>11143.16</v>
      </c>
      <c r="L1490" s="44" t="n"/>
    </row>
    <row r="1491" ht="15" customHeight="1">
      <c r="G1491" s="81" t="n">
        <v>10924.2</v>
      </c>
      <c r="J1491" s="81" t="n">
        <v>11143.16</v>
      </c>
      <c r="L1491" s="42" t="n">
        <v>0</v>
      </c>
    </row>
    <row r="1492" ht="41.25" customHeight="1">
      <c r="A1492" s="35" t="inlineStr">
        <is>
          <t>138</t>
        </is>
      </c>
      <c r="B1492" s="36" t="inlineStr">
        <is>
          <t>Прайс-лист</t>
        </is>
      </c>
      <c r="C1492" s="36" t="inlineStr">
        <is>
          <t>Винт с полусферич.гол. M5х16 (DIN967) (400 шт/уп) Промрукав
2,09 = [2,5 / 1,22] +  2% Заг.скл</t>
        </is>
      </c>
      <c r="D1492" s="37" t="inlineStr">
        <is>
          <t>ШТ</t>
        </is>
      </c>
      <c r="E1492" s="38" t="n">
        <v>650</v>
      </c>
      <c r="F1492" s="39" t="n">
        <v>2.05</v>
      </c>
      <c r="G1492" s="40" t="n"/>
      <c r="H1492" s="39" t="n">
        <v>1332.5</v>
      </c>
      <c r="I1492" s="40" t="n"/>
      <c r="J1492" s="40" t="n">
        <v>9.82</v>
      </c>
      <c r="K1492" s="39" t="n">
        <v>1358.5</v>
      </c>
      <c r="L1492" s="44" t="n"/>
    </row>
    <row r="1493" ht="15" customHeight="1">
      <c r="G1493" s="81" t="n">
        <v>1332.5</v>
      </c>
      <c r="J1493" s="81" t="n">
        <v>1358.5</v>
      </c>
      <c r="L1493" s="42" t="n">
        <v>0</v>
      </c>
    </row>
    <row r="1494" ht="55.5" customHeight="1">
      <c r="A1494" s="35" t="inlineStr">
        <is>
          <t>139</t>
        </is>
      </c>
      <c r="B1494" s="36" t="inlineStr">
        <is>
          <t>Прайс-лист</t>
        </is>
      </c>
      <c r="C1494" s="36" t="inlineStr">
        <is>
          <t>Заклепка резьбовая, стальная оцинкованная цилиндр, М5х0,8х13,0 (1000 шт/уп) Промрукав
1,31 = [1,56 / 1,22] +  2% Заг.скл</t>
        </is>
      </c>
      <c r="D1494" s="37" t="inlineStr">
        <is>
          <t>ШТ</t>
        </is>
      </c>
      <c r="E1494" s="38" t="n">
        <v>650</v>
      </c>
      <c r="F1494" s="39" t="n">
        <v>1.28</v>
      </c>
      <c r="G1494" s="40" t="n"/>
      <c r="H1494" s="39" t="n">
        <v>832</v>
      </c>
      <c r="I1494" s="40" t="n"/>
      <c r="J1494" s="40" t="n">
        <v>9.82</v>
      </c>
      <c r="K1494" s="39" t="n">
        <v>851.5</v>
      </c>
      <c r="L1494" s="44" t="n"/>
    </row>
    <row r="1495" ht="15" customHeight="1">
      <c r="G1495" s="81" t="n">
        <v>832</v>
      </c>
      <c r="J1495" s="81" t="n">
        <v>851.5</v>
      </c>
      <c r="L1495" s="42" t="n">
        <v>0</v>
      </c>
    </row>
    <row r="1496" ht="41.25" customHeight="1">
      <c r="A1496" s="35" t="inlineStr">
        <is>
          <t>140</t>
        </is>
      </c>
      <c r="B1496" s="36" t="inlineStr">
        <is>
          <t>Прайс-лист</t>
        </is>
      </c>
      <c r="C1496" s="36" t="inlineStr">
        <is>
          <t>Скоба металлическая однолапковая СМО d38-40 мм (50 шт/уп) Промрукав
12,13 = [14,5 / 1,22] +  2% Заг.скл</t>
        </is>
      </c>
      <c r="D1496" s="37" t="inlineStr">
        <is>
          <t>ШТ</t>
        </is>
      </c>
      <c r="E1496" s="38" t="n">
        <v>250</v>
      </c>
      <c r="F1496" s="39" t="n">
        <v>11.89</v>
      </c>
      <c r="G1496" s="40" t="n"/>
      <c r="H1496" s="39" t="n">
        <v>2972.5</v>
      </c>
      <c r="I1496" s="40" t="n"/>
      <c r="J1496" s="40" t="n">
        <v>9.82</v>
      </c>
      <c r="K1496" s="39" t="n">
        <v>3032.5</v>
      </c>
      <c r="L1496" s="44" t="n"/>
    </row>
    <row r="1497" ht="15" customHeight="1">
      <c r="G1497" s="81" t="n">
        <v>2972.5</v>
      </c>
      <c r="J1497" s="81" t="n">
        <v>3032.5</v>
      </c>
      <c r="L1497" s="42" t="n">
        <v>0</v>
      </c>
    </row>
    <row r="1498" ht="41.25" customHeight="1">
      <c r="A1498" s="35" t="inlineStr">
        <is>
          <t>141</t>
        </is>
      </c>
      <c r="B1498" s="36" t="inlineStr">
        <is>
          <t>Прайс-лист</t>
        </is>
      </c>
      <c r="C1498" s="36" t="inlineStr">
        <is>
          <t>Скоба металлическая однолапковая СМО d31-32 мм (50 шт/уп) Промрукав
10,54 = [12,6 / 1,22] +  2% Заг.скл</t>
        </is>
      </c>
      <c r="D1498" s="37" t="inlineStr">
        <is>
          <t>ШТ</t>
        </is>
      </c>
      <c r="E1498" s="38" t="n">
        <v>400</v>
      </c>
      <c r="F1498" s="39" t="n">
        <v>10.33</v>
      </c>
      <c r="G1498" s="40" t="n"/>
      <c r="H1498" s="39" t="n">
        <v>4132</v>
      </c>
      <c r="I1498" s="40" t="n"/>
      <c r="J1498" s="40" t="n">
        <v>9.82</v>
      </c>
      <c r="K1498" s="39" t="n">
        <v>4216</v>
      </c>
      <c r="L1498" s="44" t="n"/>
    </row>
    <row r="1499" ht="15" customHeight="1">
      <c r="G1499" s="81" t="n">
        <v>4132</v>
      </c>
      <c r="J1499" s="81" t="n">
        <v>4216</v>
      </c>
      <c r="L1499" s="42" t="n">
        <v>0</v>
      </c>
    </row>
    <row r="1500" ht="28.5" customHeight="1">
      <c r="A1500" s="35" t="inlineStr">
        <is>
          <t>142</t>
        </is>
      </c>
      <c r="B1500" s="36" t="inlineStr">
        <is>
          <t>Прайс-лист</t>
        </is>
      </c>
      <c r="C1500" s="36" t="inlineStr">
        <is>
          <t>Паста контактная проводящая, 100 гр.
642,94 = [769 / 1,22] +  2% Заг.скл</t>
        </is>
      </c>
      <c r="D1500" s="37" t="inlineStr">
        <is>
          <t>ШТ</t>
        </is>
      </c>
      <c r="E1500" s="38" t="n">
        <v>2</v>
      </c>
      <c r="F1500" s="39" t="n">
        <v>630.33</v>
      </c>
      <c r="G1500" s="40" t="n"/>
      <c r="H1500" s="39" t="n">
        <v>1260.66</v>
      </c>
      <c r="I1500" s="40" t="n"/>
      <c r="J1500" s="40" t="n">
        <v>9.82</v>
      </c>
      <c r="K1500" s="39" t="n">
        <v>1285.88</v>
      </c>
      <c r="L1500" s="44" t="n"/>
    </row>
    <row r="1501" ht="15" customHeight="1">
      <c r="G1501" s="81" t="n">
        <v>1260.66</v>
      </c>
      <c r="J1501" s="81" t="n">
        <v>1285.88</v>
      </c>
      <c r="L1501" s="42" t="n">
        <v>0</v>
      </c>
    </row>
    <row r="1502"/>
    <row r="1503" ht="15" customHeight="1">
      <c r="A1503" s="82" t="inlineStr">
        <is>
          <t>Итого по подразделу: Электроустановочные изделия</t>
        </is>
      </c>
      <c r="G1503" s="81" t="n">
        <v>286622.36</v>
      </c>
      <c r="I1503" s="43" t="n"/>
      <c r="J1503" s="81" t="n">
        <v>1041254.1</v>
      </c>
      <c r="L1503" s="42" t="n">
        <v>509.7504</v>
      </c>
    </row>
    <row r="1504"/>
    <row r="1505"/>
    <row r="1506"/>
    <row r="1507" ht="15" customHeight="1">
      <c r="A1507" s="82" t="inlineStr">
        <is>
          <t>Итого по разделу: Производственная часть</t>
        </is>
      </c>
      <c r="G1507" s="81" t="n">
        <v>10539669.5</v>
      </c>
      <c r="I1507" s="43" t="n"/>
      <c r="J1507" s="81" t="n">
        <v>14352133.83</v>
      </c>
      <c r="L1507" s="42" t="n">
        <v>2639.467</v>
      </c>
    </row>
    <row r="1508"/>
    <row r="1509"/>
    <row r="1510"/>
    <row r="1511" ht="16.5" customHeight="1">
      <c r="A1511" s="1" t="inlineStr">
        <is>
          <t>Раздел: Складская часть</t>
        </is>
      </c>
    </row>
    <row r="1512" ht="28.5" customHeight="1">
      <c r="A1512" s="28" t="inlineStr">
        <is>
          <t>143</t>
        </is>
      </c>
      <c r="B1512" s="29" t="inlineStr">
        <is>
          <t>м11-06-001-5</t>
        </is>
      </c>
      <c r="C1512" s="29" t="inlineStr">
        <is>
          <t>Щиты и пульты, масса до 350 кг</t>
        </is>
      </c>
      <c r="D1512" s="30" t="inlineStr">
        <is>
          <t>1  ШТ.</t>
        </is>
      </c>
      <c r="E1512" s="24" t="n">
        <v>3</v>
      </c>
      <c r="F1512" s="23" t="n">
        <v>759.65</v>
      </c>
      <c r="G1512" s="18" t="n"/>
      <c r="H1512" s="23" t="n"/>
      <c r="I1512" s="18" t="inlineStr">
        <is>
          <t>м11-06-001-5</t>
        </is>
      </c>
      <c r="J1512" s="18" t="n"/>
      <c r="K1512" s="23" t="n"/>
      <c r="L1512" s="31" t="n"/>
    </row>
    <row r="1513" ht="14.25" customHeight="1">
      <c r="A1513" s="28" t="n"/>
      <c r="B1513" s="29" t="n"/>
      <c r="C1513" s="29" t="inlineStr">
        <is>
          <t>Зарплата</t>
        </is>
      </c>
      <c r="D1513" s="30" t="n"/>
      <c r="E1513" s="24" t="n"/>
      <c r="F1513" s="23" t="n">
        <v>179.54</v>
      </c>
      <c r="G1513" s="18" t="n"/>
      <c r="H1513" s="23" t="n">
        <v>538.62</v>
      </c>
      <c r="I1513" s="18" t="n"/>
      <c r="J1513" s="18" t="n">
        <v>56.04</v>
      </c>
      <c r="K1513" s="23" t="n">
        <v>30184.26</v>
      </c>
      <c r="L1513" s="31" t="n"/>
    </row>
    <row r="1514" ht="14.25" customHeight="1">
      <c r="A1514" s="28" t="n"/>
      <c r="B1514" s="29" t="n"/>
      <c r="C1514" s="29" t="inlineStr">
        <is>
          <t>Эксплуатация машин</t>
        </is>
      </c>
      <c r="D1514" s="30" t="n"/>
      <c r="E1514" s="24" t="n"/>
      <c r="F1514" s="23" t="n">
        <v>93.93000000000001</v>
      </c>
      <c r="G1514" s="18" t="n"/>
      <c r="H1514" s="23" t="n">
        <v>281.79</v>
      </c>
      <c r="I1514" s="18" t="n"/>
      <c r="J1514" s="18" t="n">
        <v>18.57</v>
      </c>
      <c r="K1514" s="23" t="n">
        <v>5232.84</v>
      </c>
      <c r="L1514" s="31" t="n"/>
    </row>
    <row r="1515" ht="14.25" customHeight="1">
      <c r="A1515" s="28" t="n"/>
      <c r="B1515" s="29" t="n"/>
      <c r="C1515" s="29" t="inlineStr">
        <is>
          <t>в т.ч. зарплата машинистов</t>
        </is>
      </c>
      <c r="D1515" s="30" t="n"/>
      <c r="E1515" s="24" t="n"/>
      <c r="F1515" s="23" t="n">
        <v>3.51</v>
      </c>
      <c r="G1515" s="18" t="n"/>
      <c r="H1515" s="32" t="n">
        <v>10.53</v>
      </c>
      <c r="I1515" s="18" t="n"/>
      <c r="J1515" s="18" t="n">
        <v>56.04</v>
      </c>
      <c r="K1515" s="32" t="n">
        <v>590.1</v>
      </c>
      <c r="L1515" s="31" t="n"/>
    </row>
    <row r="1516" ht="14.25" customHeight="1">
      <c r="A1516" s="28" t="n"/>
      <c r="B1516" s="29" t="n"/>
      <c r="C1516" s="29" t="inlineStr">
        <is>
          <t>Материальные ресурсы</t>
        </is>
      </c>
      <c r="D1516" s="30" t="n"/>
      <c r="E1516" s="24" t="n"/>
      <c r="F1516" s="23" t="n">
        <v>486.18</v>
      </c>
      <c r="G1516" s="18" t="n"/>
      <c r="H1516" s="23" t="n">
        <v>1458.54</v>
      </c>
      <c r="I1516" s="18" t="n"/>
      <c r="J1516" s="18" t="n">
        <v>9.43</v>
      </c>
      <c r="K1516" s="23" t="n">
        <v>13754.03</v>
      </c>
      <c r="L1516" s="31" t="n"/>
    </row>
    <row r="1517" ht="14.25" customHeight="1">
      <c r="A1517" s="28" t="n"/>
      <c r="B1517" s="29" t="n"/>
      <c r="C1517" s="29" t="inlineStr">
        <is>
          <t>НР от ФОТ</t>
        </is>
      </c>
      <c r="D1517" s="30" t="inlineStr">
        <is>
          <t>%</t>
        </is>
      </c>
      <c r="E1517" s="24" t="n">
        <v>90</v>
      </c>
      <c r="F1517" s="33" t="n"/>
      <c r="G1517" s="18" t="n"/>
      <c r="H1517" s="23" t="n">
        <v>494.24</v>
      </c>
      <c r="I1517" s="34" t="n"/>
      <c r="J1517" s="19" t="n">
        <v>90</v>
      </c>
      <c r="K1517" s="23" t="n">
        <v>27696.92</v>
      </c>
      <c r="L1517" s="31" t="n"/>
    </row>
    <row r="1518" ht="14.25" customHeight="1">
      <c r="A1518" s="28" t="n"/>
      <c r="B1518" s="29" t="n"/>
      <c r="C1518" s="29" t="inlineStr">
        <is>
          <t>СП от ФОТ</t>
        </is>
      </c>
      <c r="D1518" s="30" t="inlineStr">
        <is>
          <t>%</t>
        </is>
      </c>
      <c r="E1518" s="24" t="n">
        <v>46</v>
      </c>
      <c r="F1518" s="33" t="n"/>
      <c r="G1518" s="18" t="n"/>
      <c r="H1518" s="23" t="n">
        <v>252.61</v>
      </c>
      <c r="I1518" s="34" t="n"/>
      <c r="J1518" s="19" t="n">
        <v>46</v>
      </c>
      <c r="K1518" s="23" t="n">
        <v>14156.21</v>
      </c>
      <c r="L1518" s="31" t="n"/>
    </row>
    <row r="1519" ht="14.25" customHeight="1">
      <c r="A1519" s="35" t="n"/>
      <c r="B1519" s="36" t="n"/>
      <c r="C1519" s="36" t="inlineStr">
        <is>
          <t>Затраты труда</t>
        </is>
      </c>
      <c r="D1519" s="37" t="inlineStr">
        <is>
          <t>чел-ч</t>
        </is>
      </c>
      <c r="E1519" s="38" t="n">
        <v>19.1</v>
      </c>
      <c r="F1519" s="39" t="n"/>
      <c r="G1519" s="40" t="n"/>
      <c r="H1519" s="39" t="n"/>
      <c r="I1519" s="40" t="n"/>
      <c r="J1519" s="40" t="n"/>
      <c r="K1519" s="39" t="n"/>
      <c r="L1519" s="41" t="n">
        <v>57.3</v>
      </c>
    </row>
    <row r="1520" ht="15" customHeight="1">
      <c r="G1520" s="81" t="n">
        <v>3025.8</v>
      </c>
      <c r="J1520" s="81" t="n">
        <v>91024.25999999999</v>
      </c>
      <c r="L1520" s="42" t="n">
        <v>57.3</v>
      </c>
    </row>
    <row r="1521"/>
    <row r="1522" ht="16.5" customHeight="1">
      <c r="A1522" s="1" t="inlineStr">
        <is>
          <t>Подраздел: Щиты группового освещения</t>
        </is>
      </c>
    </row>
    <row r="1523" ht="28.5" customHeight="1">
      <c r="A1523" s="35" t="inlineStr">
        <is>
          <t>144</t>
        </is>
      </c>
      <c r="B1523" s="36" t="inlineStr">
        <is>
          <t>Прайс-лист</t>
        </is>
      </c>
      <c r="C1523" s="36" t="inlineStr">
        <is>
          <t>Щит ЩО6
16 590,16 = [20 000 / 1,22] +  1,2% Заг.скл</t>
        </is>
      </c>
      <c r="D1523" s="37" t="inlineStr">
        <is>
          <t>КОМП</t>
        </is>
      </c>
      <c r="E1523" s="38" t="n">
        <v>1</v>
      </c>
      <c r="F1523" s="39" t="n">
        <v>16393.44</v>
      </c>
      <c r="G1523" s="40" t="n"/>
      <c r="H1523" s="39" t="n">
        <v>16393.44</v>
      </c>
      <c r="I1523" s="40" t="n"/>
      <c r="J1523" s="40" t="n">
        <v>6.44</v>
      </c>
      <c r="K1523" s="39" t="n">
        <v>16590.16</v>
      </c>
      <c r="L1523" s="44" t="n"/>
    </row>
    <row r="1524" ht="15" customHeight="1">
      <c r="G1524" s="81" t="n">
        <v>16393.44</v>
      </c>
      <c r="J1524" s="81" t="n">
        <v>16590.16</v>
      </c>
      <c r="L1524" s="42" t="n">
        <v>0</v>
      </c>
    </row>
    <row r="1525" ht="28.5" customHeight="1">
      <c r="A1525" s="35" t="inlineStr">
        <is>
          <t>145</t>
        </is>
      </c>
      <c r="B1525" s="36" t="inlineStr">
        <is>
          <t>Прайс-лист</t>
        </is>
      </c>
      <c r="C1525" s="36" t="inlineStr">
        <is>
          <t>Щит ЩО11
16 721,31 = [20 000 / 1,22] +  2% Заг.скл</t>
        </is>
      </c>
      <c r="D1525" s="37" t="inlineStr">
        <is>
          <t>КОМП</t>
        </is>
      </c>
      <c r="E1525" s="38" t="n">
        <v>1</v>
      </c>
      <c r="F1525" s="39" t="n">
        <v>16393.44</v>
      </c>
      <c r="G1525" s="40" t="n"/>
      <c r="H1525" s="39" t="n">
        <v>16393.44</v>
      </c>
      <c r="I1525" s="40" t="n"/>
      <c r="J1525" s="40" t="n">
        <v>6.44</v>
      </c>
      <c r="K1525" s="39" t="n">
        <v>16721.31</v>
      </c>
      <c r="L1525" s="44" t="n"/>
    </row>
    <row r="1526" ht="15" customHeight="1">
      <c r="G1526" s="81" t="n">
        <v>16393.44</v>
      </c>
      <c r="J1526" s="81" t="n">
        <v>16721.31</v>
      </c>
      <c r="L1526" s="42" t="n">
        <v>0</v>
      </c>
    </row>
    <row r="1527" ht="28.5" customHeight="1">
      <c r="A1527" s="35" t="inlineStr">
        <is>
          <t>146</t>
        </is>
      </c>
      <c r="B1527" s="36" t="inlineStr">
        <is>
          <t>Прайс-лист</t>
        </is>
      </c>
      <c r="C1527" s="36" t="inlineStr">
        <is>
          <t>Щит ЩО-А9
16 721,31 = [20 000 / 1,22] +  2% Заг.скл</t>
        </is>
      </c>
      <c r="D1527" s="37" t="inlineStr">
        <is>
          <t>КОМП</t>
        </is>
      </c>
      <c r="E1527" s="38" t="n">
        <v>1</v>
      </c>
      <c r="F1527" s="39" t="n">
        <v>16393.44</v>
      </c>
      <c r="G1527" s="40" t="n"/>
      <c r="H1527" s="39" t="n">
        <v>16393.44</v>
      </c>
      <c r="I1527" s="40" t="n"/>
      <c r="J1527" s="40" t="n">
        <v>6.44</v>
      </c>
      <c r="K1527" s="39" t="n">
        <v>16721.31</v>
      </c>
      <c r="L1527" s="44" t="n"/>
    </row>
    <row r="1528" ht="15" customHeight="1">
      <c r="G1528" s="81" t="n">
        <v>16393.44</v>
      </c>
      <c r="J1528" s="81" t="n">
        <v>16721.31</v>
      </c>
      <c r="L1528" s="42" t="n">
        <v>0</v>
      </c>
    </row>
    <row r="1529" ht="41.25" customHeight="1">
      <c r="A1529" s="35" t="inlineStr">
        <is>
          <t>147</t>
        </is>
      </c>
      <c r="B1529" s="36" t="inlineStr">
        <is>
          <t>Прайс-лист</t>
        </is>
      </c>
      <c r="C1529" s="36" t="inlineStr">
        <is>
          <t>Ящик с понижающим трансформатором ЯТП 0,25кВА 220/12В
7 608,20 = [9 100 / 1,22] +  2% Заг.скл</t>
        </is>
      </c>
      <c r="D1529" s="37" t="inlineStr">
        <is>
          <t>КОМП</t>
        </is>
      </c>
      <c r="E1529" s="38" t="n">
        <v>3</v>
      </c>
      <c r="F1529" s="39" t="n">
        <v>7459.02</v>
      </c>
      <c r="G1529" s="40" t="n"/>
      <c r="H1529" s="39" t="n">
        <v>22377.06</v>
      </c>
      <c r="I1529" s="40" t="n"/>
      <c r="J1529" s="40" t="n">
        <v>6.44</v>
      </c>
      <c r="K1529" s="39" t="n">
        <v>22824.6</v>
      </c>
      <c r="L1529" s="44" t="n"/>
    </row>
    <row r="1530" ht="15" customHeight="1">
      <c r="G1530" s="81" t="n">
        <v>22377.06</v>
      </c>
      <c r="J1530" s="81" t="n">
        <v>22824.6</v>
      </c>
      <c r="L1530" s="42" t="n">
        <v>0</v>
      </c>
    </row>
    <row r="1531" ht="55.5" customHeight="1">
      <c r="A1531" s="35" t="inlineStr">
        <is>
          <t>148</t>
        </is>
      </c>
      <c r="B1531" s="36" t="inlineStr">
        <is>
          <t>Прайс-лист</t>
        </is>
      </c>
      <c r="C1531" s="36" t="inlineStr">
        <is>
          <t>Модуль управления аварийным освещением  220В; 500 Вт.   Габаритом  (ДхШхВ) 90х35х60 мм
13 377,05 = [16 000 / 1,22] +  2% Заг.скл</t>
        </is>
      </c>
      <c r="D1531" s="37" t="inlineStr">
        <is>
          <t>КОМП</t>
        </is>
      </c>
      <c r="E1531" s="38" t="n">
        <v>5</v>
      </c>
      <c r="F1531" s="39" t="n">
        <v>13114.75</v>
      </c>
      <c r="G1531" s="40" t="n"/>
      <c r="H1531" s="39" t="n">
        <v>65573.75</v>
      </c>
      <c r="I1531" s="40" t="n"/>
      <c r="J1531" s="40" t="n">
        <v>6.44</v>
      </c>
      <c r="K1531" s="39" t="n">
        <v>66885.25</v>
      </c>
      <c r="L1531" s="44" t="n"/>
    </row>
    <row r="1532" ht="15" customHeight="1">
      <c r="G1532" s="81" t="n">
        <v>65573.75</v>
      </c>
      <c r="J1532" s="81" t="n">
        <v>66885.25</v>
      </c>
      <c r="L1532" s="42" t="n">
        <v>0</v>
      </c>
    </row>
    <row r="1533"/>
    <row r="1534" ht="15" customHeight="1">
      <c r="A1534" s="82" t="inlineStr">
        <is>
          <t>Итого по подразделу: Щиты группового освещения</t>
        </is>
      </c>
      <c r="G1534" s="81" t="n">
        <v>137131.13</v>
      </c>
      <c r="I1534" s="43" t="n"/>
      <c r="J1534" s="81" t="n">
        <v>139742.63</v>
      </c>
      <c r="L1534" s="42" t="n">
        <v>0</v>
      </c>
    </row>
    <row r="1535"/>
    <row r="1536"/>
    <row r="1537"/>
    <row r="1538" ht="16.5" customHeight="1">
      <c r="A1538" s="1" t="inlineStr">
        <is>
          <t>Подраздел: Осветительные приборы</t>
        </is>
      </c>
    </row>
    <row r="1539" ht="28.5" customHeight="1">
      <c r="A1539" s="28" t="inlineStr">
        <is>
          <t>149</t>
        </is>
      </c>
      <c r="B1539" s="29" t="inlineStr">
        <is>
          <t>м08-03-593-19</t>
        </is>
      </c>
      <c r="C1539" s="29" t="inlineStr">
        <is>
          <t>Светильник в подвесных потолках</t>
        </is>
      </c>
      <c r="D1539" s="30" t="inlineStr">
        <is>
          <t>100 шт.</t>
        </is>
      </c>
      <c r="E1539" s="24" t="n">
        <v>0.04</v>
      </c>
      <c r="F1539" s="23" t="n">
        <v>1101.54</v>
      </c>
      <c r="G1539" s="18" t="n"/>
      <c r="H1539" s="23" t="n"/>
      <c r="I1539" s="18" t="inlineStr">
        <is>
          <t>м08-03-593-19</t>
        </is>
      </c>
      <c r="J1539" s="18" t="n"/>
      <c r="K1539" s="23" t="n"/>
      <c r="L1539" s="31" t="n"/>
    </row>
    <row r="1540">
      <c r="C1540" s="45" t="inlineStr">
        <is>
          <t>Объем: 0,04=(4)/100</t>
        </is>
      </c>
    </row>
    <row r="1541" ht="14.25" customHeight="1">
      <c r="A1541" s="28" t="n"/>
      <c r="B1541" s="29" t="n"/>
      <c r="C1541" s="29" t="inlineStr">
        <is>
          <t>Зарплата</t>
        </is>
      </c>
      <c r="D1541" s="30" t="n"/>
      <c r="E1541" s="24" t="n"/>
      <c r="F1541" s="23" t="n">
        <v>936.45</v>
      </c>
      <c r="G1541" s="18" t="n"/>
      <c r="H1541" s="23" t="n">
        <v>37.46</v>
      </c>
      <c r="I1541" s="18" t="n"/>
      <c r="J1541" s="18" t="n">
        <v>56.04</v>
      </c>
      <c r="K1541" s="23" t="n">
        <v>2099.15</v>
      </c>
      <c r="L1541" s="31" t="n"/>
    </row>
    <row r="1542" ht="14.25" customHeight="1">
      <c r="A1542" s="28" t="n"/>
      <c r="B1542" s="29" t="n"/>
      <c r="C1542" s="29" t="inlineStr">
        <is>
          <t>Эксплуатация машин</t>
        </is>
      </c>
      <c r="D1542" s="30" t="n"/>
      <c r="E1542" s="24" t="n"/>
      <c r="F1542" s="23" t="n">
        <v>44.36</v>
      </c>
      <c r="G1542" s="18" t="n"/>
      <c r="H1542" s="23" t="n">
        <v>1.77</v>
      </c>
      <c r="I1542" s="18" t="n"/>
      <c r="J1542" s="18" t="n">
        <v>17.45</v>
      </c>
      <c r="K1542" s="23" t="n">
        <v>30.96</v>
      </c>
      <c r="L1542" s="31" t="n"/>
    </row>
    <row r="1543" ht="14.25" customHeight="1">
      <c r="A1543" s="28" t="n"/>
      <c r="B1543" s="29" t="n"/>
      <c r="C1543" s="29" t="inlineStr">
        <is>
          <t>в т.ч. зарплата машинистов</t>
        </is>
      </c>
      <c r="D1543" s="30" t="n"/>
      <c r="E1543" s="24" t="n"/>
      <c r="F1543" s="23" t="n">
        <v>2.7</v>
      </c>
      <c r="G1543" s="18" t="n"/>
      <c r="H1543" s="32" t="n">
        <v>0.11</v>
      </c>
      <c r="I1543" s="18" t="n"/>
      <c r="J1543" s="18" t="n">
        <v>56.04</v>
      </c>
      <c r="K1543" s="32" t="n">
        <v>6.05</v>
      </c>
      <c r="L1543" s="31" t="n"/>
    </row>
    <row r="1544" ht="14.25" customHeight="1">
      <c r="A1544" s="28" t="n"/>
      <c r="B1544" s="29" t="n"/>
      <c r="C1544" s="29" t="inlineStr">
        <is>
          <t>Материальные ресурсы</t>
        </is>
      </c>
      <c r="D1544" s="30" t="n"/>
      <c r="E1544" s="24" t="n"/>
      <c r="F1544" s="23" t="n">
        <v>120.73</v>
      </c>
      <c r="G1544" s="18" t="n"/>
      <c r="H1544" s="23" t="n">
        <v>4.83</v>
      </c>
      <c r="I1544" s="18" t="n"/>
      <c r="J1544" s="18" t="n">
        <v>25.09</v>
      </c>
      <c r="K1544" s="23" t="n">
        <v>121.16</v>
      </c>
      <c r="L1544" s="31" t="n"/>
    </row>
    <row r="1545" ht="14.25" customHeight="1">
      <c r="A1545" s="28" t="n"/>
      <c r="B1545" s="29" t="n"/>
      <c r="C1545" s="29" t="inlineStr">
        <is>
          <t>НР от ФОТ</t>
        </is>
      </c>
      <c r="D1545" s="30" t="inlineStr">
        <is>
          <t>%</t>
        </is>
      </c>
      <c r="E1545" s="24" t="n">
        <v>97</v>
      </c>
      <c r="F1545" s="33" t="n"/>
      <c r="G1545" s="18" t="n"/>
      <c r="H1545" s="23" t="n">
        <v>36.44</v>
      </c>
      <c r="I1545" s="34" t="n"/>
      <c r="J1545" s="19" t="n">
        <v>97</v>
      </c>
      <c r="K1545" s="23" t="n">
        <v>2042.04</v>
      </c>
      <c r="L1545" s="31" t="n"/>
    </row>
    <row r="1546" ht="14.25" customHeight="1">
      <c r="A1546" s="28" t="n"/>
      <c r="B1546" s="29" t="n"/>
      <c r="C1546" s="29" t="inlineStr">
        <is>
          <t>СП от ФОТ</t>
        </is>
      </c>
      <c r="D1546" s="30" t="inlineStr">
        <is>
          <t>%</t>
        </is>
      </c>
      <c r="E1546" s="24" t="n">
        <v>51</v>
      </c>
      <c r="F1546" s="33" t="n"/>
      <c r="G1546" s="18" t="n"/>
      <c r="H1546" s="23" t="n">
        <v>19.16</v>
      </c>
      <c r="I1546" s="34" t="n"/>
      <c r="J1546" s="19" t="n">
        <v>51</v>
      </c>
      <c r="K1546" s="23" t="n">
        <v>1073.65</v>
      </c>
      <c r="L1546" s="31" t="n"/>
    </row>
    <row r="1547" ht="14.25" customHeight="1">
      <c r="A1547" s="35" t="n"/>
      <c r="B1547" s="36" t="n"/>
      <c r="C1547" s="36" t="inlineStr">
        <is>
          <t>Затраты труда</t>
        </is>
      </c>
      <c r="D1547" s="37" t="inlineStr">
        <is>
          <t>чел-ч</t>
        </is>
      </c>
      <c r="E1547" s="38" t="n">
        <v>94.40000000000001</v>
      </c>
      <c r="F1547" s="39" t="n"/>
      <c r="G1547" s="40" t="n"/>
      <c r="H1547" s="39" t="n"/>
      <c r="I1547" s="40" t="n"/>
      <c r="J1547" s="40" t="n"/>
      <c r="K1547" s="39" t="n"/>
      <c r="L1547" s="41" t="n">
        <v>3.776</v>
      </c>
    </row>
    <row r="1548" ht="15" customHeight="1">
      <c r="G1548" s="81" t="n">
        <v>99.66</v>
      </c>
      <c r="J1548" s="81" t="n">
        <v>5366.96</v>
      </c>
      <c r="L1548" s="42" t="n">
        <v>3.776</v>
      </c>
    </row>
    <row r="1549" ht="28.5" customHeight="1">
      <c r="A1549" s="28" t="inlineStr">
        <is>
          <t>150</t>
        </is>
      </c>
      <c r="B1549" s="29" t="inlineStr">
        <is>
          <t>м08-03-594-9</t>
        </is>
      </c>
      <c r="C1549" s="29" t="inlineStr">
        <is>
          <t>Светильник на кронштейнах</t>
        </is>
      </c>
      <c r="D1549" s="30" t="inlineStr">
        <is>
          <t>100 шт.</t>
        </is>
      </c>
      <c r="E1549" s="24" t="n">
        <v>0.07000000000000001</v>
      </c>
      <c r="F1549" s="23" t="n">
        <v>1590.04</v>
      </c>
      <c r="G1549" s="18" t="n"/>
      <c r="H1549" s="23" t="n"/>
      <c r="I1549" s="18" t="inlineStr">
        <is>
          <t>м08-03-594-9</t>
        </is>
      </c>
      <c r="J1549" s="18" t="n"/>
      <c r="K1549" s="23" t="n"/>
      <c r="L1549" s="31" t="n"/>
    </row>
    <row r="1550">
      <c r="C1550" s="45" t="inlineStr">
        <is>
          <t>Объем: 0,07=(3+2+2)/100</t>
        </is>
      </c>
    </row>
    <row r="1551" ht="14.25" customHeight="1">
      <c r="A1551" s="28" t="n"/>
      <c r="B1551" s="29" t="n"/>
      <c r="C1551" s="29" t="inlineStr">
        <is>
          <t>Зарплата</t>
        </is>
      </c>
      <c r="D1551" s="30" t="n"/>
      <c r="E1551" s="24" t="n"/>
      <c r="F1551" s="23" t="n">
        <v>1404.67</v>
      </c>
      <c r="G1551" s="18" t="n"/>
      <c r="H1551" s="23" t="n">
        <v>98.33</v>
      </c>
      <c r="I1551" s="18" t="n"/>
      <c r="J1551" s="18" t="n">
        <v>56.04</v>
      </c>
      <c r="K1551" s="23" t="n">
        <v>5510.24</v>
      </c>
      <c r="L1551" s="31" t="n"/>
    </row>
    <row r="1552" ht="14.25" customHeight="1">
      <c r="A1552" s="28" t="n"/>
      <c r="B1552" s="29" t="n"/>
      <c r="C1552" s="29" t="inlineStr">
        <is>
          <t>Эксплуатация машин</t>
        </is>
      </c>
      <c r="D1552" s="30" t="n"/>
      <c r="E1552" s="24" t="n"/>
      <c r="F1552" s="23" t="n">
        <v>44.36</v>
      </c>
      <c r="G1552" s="18" t="n"/>
      <c r="H1552" s="23" t="n">
        <v>3.11</v>
      </c>
      <c r="I1552" s="18" t="n"/>
      <c r="J1552" s="18" t="n">
        <v>17.45</v>
      </c>
      <c r="K1552" s="23" t="n">
        <v>54.19</v>
      </c>
      <c r="L1552" s="31" t="n"/>
    </row>
    <row r="1553" ht="14.25" customHeight="1">
      <c r="A1553" s="28" t="n"/>
      <c r="B1553" s="29" t="n"/>
      <c r="C1553" s="29" t="inlineStr">
        <is>
          <t>в т.ч. зарплата машинистов</t>
        </is>
      </c>
      <c r="D1553" s="30" t="n"/>
      <c r="E1553" s="24" t="n"/>
      <c r="F1553" s="23" t="n">
        <v>2.7</v>
      </c>
      <c r="G1553" s="18" t="n"/>
      <c r="H1553" s="32" t="n">
        <v>0.19</v>
      </c>
      <c r="I1553" s="18" t="n"/>
      <c r="J1553" s="18" t="n">
        <v>56.04</v>
      </c>
      <c r="K1553" s="32" t="n">
        <v>10.59</v>
      </c>
      <c r="L1553" s="31" t="n"/>
    </row>
    <row r="1554" ht="14.25" customHeight="1">
      <c r="A1554" s="28" t="n"/>
      <c r="B1554" s="29" t="n"/>
      <c r="C1554" s="29" t="inlineStr">
        <is>
          <t>Материальные ресурсы</t>
        </is>
      </c>
      <c r="D1554" s="30" t="n"/>
      <c r="E1554" s="24" t="n"/>
      <c r="F1554" s="23" t="n">
        <v>141.01</v>
      </c>
      <c r="G1554" s="18" t="n"/>
      <c r="H1554" s="23" t="n">
        <v>9.869999999999999</v>
      </c>
      <c r="I1554" s="18" t="n"/>
      <c r="J1554" s="18" t="n">
        <v>18.52</v>
      </c>
      <c r="K1554" s="23" t="n">
        <v>182.81</v>
      </c>
      <c r="L1554" s="31" t="n"/>
    </row>
    <row r="1555" ht="14.25" customHeight="1">
      <c r="A1555" s="28" t="n"/>
      <c r="B1555" s="29" t="n"/>
      <c r="C1555" s="29" t="inlineStr">
        <is>
          <t>НР от ФОТ</t>
        </is>
      </c>
      <c r="D1555" s="30" t="inlineStr">
        <is>
          <t>%</t>
        </is>
      </c>
      <c r="E1555" s="24" t="n">
        <v>97</v>
      </c>
      <c r="F1555" s="33" t="n"/>
      <c r="G1555" s="18" t="n"/>
      <c r="H1555" s="23" t="n">
        <v>95.56</v>
      </c>
      <c r="I1555" s="34" t="n"/>
      <c r="J1555" s="19" t="n">
        <v>97</v>
      </c>
      <c r="K1555" s="23" t="n">
        <v>5355.21</v>
      </c>
      <c r="L1555" s="31" t="n"/>
    </row>
    <row r="1556" ht="14.25" customHeight="1">
      <c r="A1556" s="28" t="n"/>
      <c r="B1556" s="29" t="n"/>
      <c r="C1556" s="29" t="inlineStr">
        <is>
          <t>СП от ФОТ</t>
        </is>
      </c>
      <c r="D1556" s="30" t="inlineStr">
        <is>
          <t>%</t>
        </is>
      </c>
      <c r="E1556" s="24" t="n">
        <v>51</v>
      </c>
      <c r="F1556" s="33" t="n"/>
      <c r="G1556" s="18" t="n"/>
      <c r="H1556" s="23" t="n">
        <v>50.25</v>
      </c>
      <c r="I1556" s="34" t="n"/>
      <c r="J1556" s="19" t="n">
        <v>51</v>
      </c>
      <c r="K1556" s="23" t="n">
        <v>2815.62</v>
      </c>
      <c r="L1556" s="31" t="n"/>
    </row>
    <row r="1557" ht="14.25" customHeight="1">
      <c r="A1557" s="35" t="n"/>
      <c r="B1557" s="36" t="n"/>
      <c r="C1557" s="36" t="inlineStr">
        <is>
          <t>Затраты труда</t>
        </is>
      </c>
      <c r="D1557" s="37" t="inlineStr">
        <is>
          <t>чел-ч</t>
        </is>
      </c>
      <c r="E1557" s="38" t="n">
        <v>141.6</v>
      </c>
      <c r="F1557" s="39" t="n"/>
      <c r="G1557" s="40" t="n"/>
      <c r="H1557" s="39" t="n"/>
      <c r="I1557" s="40" t="n"/>
      <c r="J1557" s="40" t="n"/>
      <c r="K1557" s="39" t="n"/>
      <c r="L1557" s="41" t="n">
        <v>9.912000000000001</v>
      </c>
    </row>
    <row r="1558" ht="15" customHeight="1">
      <c r="G1558" s="81" t="n">
        <v>257.12</v>
      </c>
      <c r="J1558" s="81" t="n">
        <v>13918.07</v>
      </c>
      <c r="L1558" s="42" t="n">
        <v>9.912000000000001</v>
      </c>
    </row>
    <row r="1559" ht="71.25" customHeight="1">
      <c r="A1559" s="28" t="inlineStr">
        <is>
          <t>151</t>
        </is>
      </c>
      <c r="B1559" s="29" t="inlineStr">
        <is>
          <t>м08-03-593-6</t>
        </is>
      </c>
      <c r="C1559" s="29" t="inlineStr">
        <is>
          <t>Светильник потолочный или настенный с креплением винтами или болтами для помещений с нормальными условиями среды, одноламповый</t>
        </is>
      </c>
      <c r="D1559" s="30" t="inlineStr">
        <is>
          <t>100 шт.</t>
        </is>
      </c>
      <c r="E1559" s="24" t="n">
        <v>1.79</v>
      </c>
      <c r="F1559" s="23" t="n">
        <v>1442.38</v>
      </c>
      <c r="G1559" s="18" t="n"/>
      <c r="H1559" s="23" t="n"/>
      <c r="I1559" s="18" t="inlineStr">
        <is>
          <t>м08-03-593-6</t>
        </is>
      </c>
      <c r="J1559" s="18" t="n"/>
      <c r="K1559" s="23" t="n"/>
      <c r="L1559" s="31" t="n"/>
    </row>
    <row r="1560">
      <c r="C1560" s="45" t="inlineStr">
        <is>
          <t>Объем: 1,79=(59+34+20+20+32+3+11)/100</t>
        </is>
      </c>
    </row>
    <row r="1561" ht="14.25" customHeight="1">
      <c r="A1561" s="28" t="n"/>
      <c r="B1561" s="29" t="n"/>
      <c r="C1561" s="29" t="inlineStr">
        <is>
          <t>Зарплата</t>
        </is>
      </c>
      <c r="D1561" s="30" t="n"/>
      <c r="E1561" s="24" t="n"/>
      <c r="F1561" s="23" t="n">
        <v>700.75</v>
      </c>
      <c r="G1561" s="18" t="n"/>
      <c r="H1561" s="23" t="n">
        <v>1254.34</v>
      </c>
      <c r="I1561" s="18" t="n"/>
      <c r="J1561" s="18" t="n">
        <v>56.04</v>
      </c>
      <c r="K1561" s="23" t="n">
        <v>70293.35000000001</v>
      </c>
      <c r="L1561" s="31" t="n"/>
    </row>
    <row r="1562" ht="14.25" customHeight="1">
      <c r="A1562" s="28" t="n"/>
      <c r="B1562" s="29" t="n"/>
      <c r="C1562" s="29" t="inlineStr">
        <is>
          <t>Эксплуатация машин</t>
        </is>
      </c>
      <c r="D1562" s="30" t="n"/>
      <c r="E1562" s="24" t="n"/>
      <c r="F1562" s="23" t="n">
        <v>226.27</v>
      </c>
      <c r="G1562" s="18" t="n"/>
      <c r="H1562" s="23" t="n">
        <v>405.02</v>
      </c>
      <c r="I1562" s="18" t="n"/>
      <c r="J1562" s="18" t="n">
        <v>15.6</v>
      </c>
      <c r="K1562" s="23" t="n">
        <v>6318.36</v>
      </c>
      <c r="L1562" s="31" t="n"/>
    </row>
    <row r="1563" ht="14.25" customHeight="1">
      <c r="A1563" s="28" t="n"/>
      <c r="B1563" s="29" t="n"/>
      <c r="C1563" s="29" t="inlineStr">
        <is>
          <t>в т.ч. зарплата машинистов</t>
        </is>
      </c>
      <c r="D1563" s="30" t="n"/>
      <c r="E1563" s="24" t="n"/>
      <c r="F1563" s="23" t="n">
        <v>11.88</v>
      </c>
      <c r="G1563" s="18" t="n"/>
      <c r="H1563" s="32" t="n">
        <v>21.27</v>
      </c>
      <c r="I1563" s="18" t="n"/>
      <c r="J1563" s="18" t="n">
        <v>56.04</v>
      </c>
      <c r="K1563" s="32" t="n">
        <v>1191.7</v>
      </c>
      <c r="L1563" s="31" t="n"/>
    </row>
    <row r="1564" ht="14.25" customHeight="1">
      <c r="A1564" s="28" t="n"/>
      <c r="B1564" s="29" t="n"/>
      <c r="C1564" s="29" t="inlineStr">
        <is>
          <t>Материальные ресурсы</t>
        </is>
      </c>
      <c r="D1564" s="30" t="n"/>
      <c r="E1564" s="24" t="n"/>
      <c r="F1564" s="23" t="n">
        <v>515.36</v>
      </c>
      <c r="G1564" s="18" t="n"/>
      <c r="H1564" s="23" t="n">
        <v>922.49</v>
      </c>
      <c r="I1564" s="18" t="n"/>
      <c r="J1564" s="18" t="n">
        <v>7.15</v>
      </c>
      <c r="K1564" s="23" t="n">
        <v>6595.83</v>
      </c>
      <c r="L1564" s="31" t="n"/>
    </row>
    <row r="1565" ht="14.25" customHeight="1">
      <c r="A1565" s="28" t="n"/>
      <c r="B1565" s="29" t="n"/>
      <c r="C1565" s="29" t="inlineStr">
        <is>
          <t>НР от ФОТ</t>
        </is>
      </c>
      <c r="D1565" s="30" t="inlineStr">
        <is>
          <t>%</t>
        </is>
      </c>
      <c r="E1565" s="24" t="n">
        <v>97</v>
      </c>
      <c r="F1565" s="33" t="n"/>
      <c r="G1565" s="18" t="n"/>
      <c r="H1565" s="23" t="n">
        <v>1237.34</v>
      </c>
      <c r="I1565" s="34" t="n"/>
      <c r="J1565" s="19" t="n">
        <v>97</v>
      </c>
      <c r="K1565" s="23" t="n">
        <v>69340.5</v>
      </c>
      <c r="L1565" s="31" t="n"/>
    </row>
    <row r="1566" ht="14.25" customHeight="1">
      <c r="A1566" s="28" t="n"/>
      <c r="B1566" s="29" t="n"/>
      <c r="C1566" s="29" t="inlineStr">
        <is>
          <t>СП от ФОТ</t>
        </is>
      </c>
      <c r="D1566" s="30" t="inlineStr">
        <is>
          <t>%</t>
        </is>
      </c>
      <c r="E1566" s="24" t="n">
        <v>51</v>
      </c>
      <c r="F1566" s="33" t="n"/>
      <c r="G1566" s="18" t="n"/>
      <c r="H1566" s="23" t="n">
        <v>650.5599999999999</v>
      </c>
      <c r="I1566" s="34" t="n"/>
      <c r="J1566" s="19" t="n">
        <v>51</v>
      </c>
      <c r="K1566" s="23" t="n">
        <v>36457.38</v>
      </c>
      <c r="L1566" s="31" t="n"/>
    </row>
    <row r="1567" ht="14.25" customHeight="1">
      <c r="A1567" s="35" t="n"/>
      <c r="B1567" s="36" t="n"/>
      <c r="C1567" s="36" t="inlineStr">
        <is>
          <t>Затраты труда</t>
        </is>
      </c>
      <c r="D1567" s="37" t="inlineStr">
        <is>
          <t>чел-ч</t>
        </is>
      </c>
      <c r="E1567" s="38" t="n">
        <v>70.64</v>
      </c>
      <c r="F1567" s="39" t="n"/>
      <c r="G1567" s="40" t="n"/>
      <c r="H1567" s="39" t="n"/>
      <c r="I1567" s="40" t="n"/>
      <c r="J1567" s="40" t="n"/>
      <c r="K1567" s="39" t="n"/>
      <c r="L1567" s="41" t="n">
        <v>126.4456</v>
      </c>
    </row>
    <row r="1568" ht="15" customHeight="1">
      <c r="G1568" s="81" t="n">
        <v>4469.75</v>
      </c>
      <c r="J1568" s="81" t="n">
        <v>189005.42</v>
      </c>
      <c r="L1568" s="42" t="n">
        <v>126.4456</v>
      </c>
    </row>
    <row r="1569" ht="28.5" customHeight="1">
      <c r="A1569" s="28" t="inlineStr">
        <is>
          <t>152</t>
        </is>
      </c>
      <c r="B1569" s="29" t="inlineStr">
        <is>
          <t>м08-03-593-9</t>
        </is>
      </c>
      <c r="C1569" s="29" t="inlineStr">
        <is>
          <t>Светильник местного освещения</t>
        </is>
      </c>
      <c r="D1569" s="30" t="inlineStr">
        <is>
          <t>100 шт.</t>
        </is>
      </c>
      <c r="E1569" s="24" t="n">
        <v>0.04</v>
      </c>
      <c r="F1569" s="23" t="n">
        <v>1112.01</v>
      </c>
      <c r="G1569" s="18" t="n"/>
      <c r="H1569" s="23" t="n"/>
      <c r="I1569" s="18" t="inlineStr">
        <is>
          <t>м08-03-593-9</t>
        </is>
      </c>
      <c r="J1569" s="18" t="n"/>
      <c r="K1569" s="23" t="n"/>
      <c r="L1569" s="31" t="n"/>
    </row>
    <row r="1570">
      <c r="C1570" s="45" t="inlineStr">
        <is>
          <t>Объем: 0,04=(4)/100</t>
        </is>
      </c>
    </row>
    <row r="1571" ht="14.25" customHeight="1">
      <c r="A1571" s="28" t="n"/>
      <c r="B1571" s="29" t="n"/>
      <c r="C1571" s="29" t="inlineStr">
        <is>
          <t>Зарплата</t>
        </is>
      </c>
      <c r="D1571" s="30" t="n"/>
      <c r="E1571" s="24" t="n"/>
      <c r="F1571" s="23" t="n">
        <v>676.9400000000001</v>
      </c>
      <c r="G1571" s="18" t="n"/>
      <c r="H1571" s="23" t="n">
        <v>27.08</v>
      </c>
      <c r="I1571" s="18" t="n"/>
      <c r="J1571" s="18" t="n">
        <v>56.04</v>
      </c>
      <c r="K1571" s="23" t="n">
        <v>1517.43</v>
      </c>
      <c r="L1571" s="31" t="n"/>
    </row>
    <row r="1572" ht="14.25" customHeight="1">
      <c r="A1572" s="28" t="n"/>
      <c r="B1572" s="29" t="n"/>
      <c r="C1572" s="29" t="inlineStr">
        <is>
          <t>Эксплуатация машин</t>
        </is>
      </c>
      <c r="D1572" s="30" t="n"/>
      <c r="E1572" s="24" t="n"/>
      <c r="F1572" s="23" t="n">
        <v>22.18</v>
      </c>
      <c r="G1572" s="18" t="n"/>
      <c r="H1572" s="23" t="n">
        <v>0.89</v>
      </c>
      <c r="I1572" s="18" t="n"/>
      <c r="J1572" s="18" t="n">
        <v>17.45</v>
      </c>
      <c r="K1572" s="23" t="n">
        <v>15.48</v>
      </c>
      <c r="L1572" s="31" t="n"/>
    </row>
    <row r="1573" ht="14.25" customHeight="1">
      <c r="A1573" s="28" t="n"/>
      <c r="B1573" s="29" t="n"/>
      <c r="C1573" s="29" t="inlineStr">
        <is>
          <t>в т.ч. зарплата машинистов</t>
        </is>
      </c>
      <c r="D1573" s="30" t="n"/>
      <c r="E1573" s="24" t="n"/>
      <c r="F1573" s="23" t="n">
        <v>1.35</v>
      </c>
      <c r="G1573" s="18" t="n"/>
      <c r="H1573" s="32" t="n">
        <v>0.05</v>
      </c>
      <c r="I1573" s="18" t="n"/>
      <c r="J1573" s="18" t="n">
        <v>56.04</v>
      </c>
      <c r="K1573" s="32" t="n">
        <v>3.03</v>
      </c>
      <c r="L1573" s="31" t="n"/>
    </row>
    <row r="1574" ht="14.25" customHeight="1">
      <c r="A1574" s="28" t="n"/>
      <c r="B1574" s="29" t="n"/>
      <c r="C1574" s="29" t="inlineStr">
        <is>
          <t>Материальные ресурсы</t>
        </is>
      </c>
      <c r="D1574" s="30" t="n"/>
      <c r="E1574" s="24" t="n"/>
      <c r="F1574" s="23" t="n">
        <v>412.89</v>
      </c>
      <c r="G1574" s="18" t="n"/>
      <c r="H1574" s="23" t="n">
        <v>16.52</v>
      </c>
      <c r="I1574" s="18" t="n"/>
      <c r="J1574" s="18" t="n">
        <v>4.06</v>
      </c>
      <c r="K1574" s="23" t="n">
        <v>67.05</v>
      </c>
      <c r="L1574" s="31" t="n"/>
    </row>
    <row r="1575" ht="14.25" customHeight="1">
      <c r="A1575" s="28" t="n"/>
      <c r="B1575" s="29" t="n"/>
      <c r="C1575" s="29" t="inlineStr">
        <is>
          <t>НР от ФОТ</t>
        </is>
      </c>
      <c r="D1575" s="30" t="inlineStr">
        <is>
          <t>%</t>
        </is>
      </c>
      <c r="E1575" s="24" t="n">
        <v>97</v>
      </c>
      <c r="F1575" s="33" t="n"/>
      <c r="G1575" s="18" t="n"/>
      <c r="H1575" s="23" t="n">
        <v>26.32</v>
      </c>
      <c r="I1575" s="34" t="n"/>
      <c r="J1575" s="19" t="n">
        <v>97</v>
      </c>
      <c r="K1575" s="23" t="n">
        <v>1474.85</v>
      </c>
      <c r="L1575" s="31" t="n"/>
    </row>
    <row r="1576" ht="14.25" customHeight="1">
      <c r="A1576" s="28" t="n"/>
      <c r="B1576" s="29" t="n"/>
      <c r="C1576" s="29" t="inlineStr">
        <is>
          <t>СП от ФОТ</t>
        </is>
      </c>
      <c r="D1576" s="30" t="inlineStr">
        <is>
          <t>%</t>
        </is>
      </c>
      <c r="E1576" s="24" t="n">
        <v>51</v>
      </c>
      <c r="F1576" s="33" t="n"/>
      <c r="G1576" s="18" t="n"/>
      <c r="H1576" s="23" t="n">
        <v>13.84</v>
      </c>
      <c r="I1576" s="34" t="n"/>
      <c r="J1576" s="19" t="n">
        <v>51</v>
      </c>
      <c r="K1576" s="23" t="n">
        <v>775.4299999999999</v>
      </c>
      <c r="L1576" s="31" t="n"/>
    </row>
    <row r="1577" ht="14.25" customHeight="1">
      <c r="A1577" s="35" t="n"/>
      <c r="B1577" s="36" t="n"/>
      <c r="C1577" s="36" t="inlineStr">
        <is>
          <t>Затраты труда</t>
        </is>
      </c>
      <c r="D1577" s="37" t="inlineStr">
        <is>
          <t>чел-ч</t>
        </is>
      </c>
      <c r="E1577" s="38" t="n">
        <v>68.23999999999999</v>
      </c>
      <c r="F1577" s="39" t="n"/>
      <c r="G1577" s="40" t="n"/>
      <c r="H1577" s="39" t="n"/>
      <c r="I1577" s="40" t="n"/>
      <c r="J1577" s="40" t="n"/>
      <c r="K1577" s="39" t="n"/>
      <c r="L1577" s="41" t="n">
        <v>2.7296</v>
      </c>
    </row>
    <row r="1578" ht="15" customHeight="1">
      <c r="G1578" s="81" t="n">
        <v>84.65000000000001</v>
      </c>
      <c r="J1578" s="81" t="n">
        <v>3850.24</v>
      </c>
      <c r="L1578" s="42" t="n">
        <v>2.7296</v>
      </c>
    </row>
    <row r="1579" ht="41.25" customHeight="1">
      <c r="A1579" s="35" t="inlineStr">
        <is>
          <t>153</t>
        </is>
      </c>
      <c r="B1579" s="36" t="inlineStr">
        <is>
          <t>Прайс-лист</t>
        </is>
      </c>
      <c r="C1579" s="36" t="inlineStr">
        <is>
          <t>Светильник INSEL LB/S LED G3 100W D120 850 WH FB
46 150,82 = [55 200 / 1,22] +  2% Заг.скл</t>
        </is>
      </c>
      <c r="D1579" s="37" t="inlineStr">
        <is>
          <t>ШТ</t>
        </is>
      </c>
      <c r="E1579" s="38" t="n">
        <v>59</v>
      </c>
      <c r="F1579" s="39" t="n">
        <v>45245.9</v>
      </c>
      <c r="G1579" s="40" t="n"/>
      <c r="H1579" s="39" t="n">
        <v>2669508.1</v>
      </c>
      <c r="I1579" s="40" t="n"/>
      <c r="J1579" s="40" t="n">
        <v>9.82</v>
      </c>
      <c r="K1579" s="39" t="n">
        <v>2722898.38</v>
      </c>
      <c r="L1579" s="44" t="n"/>
    </row>
    <row r="1580" ht="15" customHeight="1">
      <c r="G1580" s="81" t="n">
        <v>2669508.1</v>
      </c>
      <c r="J1580" s="81" t="n">
        <v>2722898.38</v>
      </c>
      <c r="L1580" s="42" t="n">
        <v>0</v>
      </c>
    </row>
    <row r="1581" ht="55.5" customHeight="1">
      <c r="A1581" s="35" t="inlineStr">
        <is>
          <t>154</t>
        </is>
      </c>
      <c r="B1581" s="36" t="inlineStr">
        <is>
          <t>Прайс-лист</t>
        </is>
      </c>
      <c r="C1581" s="36" t="inlineStr">
        <is>
          <t>Светильник SLICK LED G2 50W OPL 840 HG with driver box /matt tempered glass
32 522,96 = [38 900 / 1,22] +  2% Заг.скл</t>
        </is>
      </c>
      <c r="D1581" s="37" t="inlineStr">
        <is>
          <t>ШТ</t>
        </is>
      </c>
      <c r="E1581" s="38" t="n">
        <v>34</v>
      </c>
      <c r="F1581" s="39" t="n">
        <v>31885.25</v>
      </c>
      <c r="G1581" s="40" t="n"/>
      <c r="H1581" s="39" t="n">
        <v>1084098.5</v>
      </c>
      <c r="I1581" s="40" t="n"/>
      <c r="J1581" s="40" t="n">
        <v>9.82</v>
      </c>
      <c r="K1581" s="39" t="n">
        <v>1105780.64</v>
      </c>
      <c r="L1581" s="44" t="n"/>
    </row>
    <row r="1582" ht="15" customHeight="1">
      <c r="G1582" s="81" t="n">
        <v>1084098.5</v>
      </c>
      <c r="J1582" s="81" t="n">
        <v>1105780.64</v>
      </c>
      <c r="L1582" s="42" t="n">
        <v>0</v>
      </c>
    </row>
    <row r="1583" ht="41.25" customHeight="1">
      <c r="A1583" s="35" t="inlineStr">
        <is>
          <t>155</t>
        </is>
      </c>
      <c r="B1583" s="36" t="inlineStr">
        <is>
          <t>Прайс-лист</t>
        </is>
      </c>
      <c r="C1583" s="36" t="inlineStr">
        <is>
          <t>Светильник SLICK LED G2 80W PRS 850 HG with driver box /tempered glass/
25 625,41 = [30 650 / 1,22] +  2% Заг.скл</t>
        </is>
      </c>
      <c r="D1583" s="37" t="inlineStr">
        <is>
          <t>ШТ</t>
        </is>
      </c>
      <c r="E1583" s="38" t="n">
        <v>20</v>
      </c>
      <c r="F1583" s="39" t="n">
        <v>25122.95</v>
      </c>
      <c r="G1583" s="40" t="n"/>
      <c r="H1583" s="39" t="n">
        <v>502459</v>
      </c>
      <c r="I1583" s="40" t="n"/>
      <c r="J1583" s="40" t="n">
        <v>9.82</v>
      </c>
      <c r="K1583" s="39" t="n">
        <v>512508.2</v>
      </c>
      <c r="L1583" s="44" t="n"/>
    </row>
    <row r="1584" ht="15" customHeight="1">
      <c r="G1584" s="81" t="n">
        <v>502459</v>
      </c>
      <c r="J1584" s="81" t="n">
        <v>512508.2</v>
      </c>
      <c r="L1584" s="42" t="n">
        <v>0</v>
      </c>
    </row>
    <row r="1585" ht="55.5" customHeight="1">
      <c r="A1585" s="35" t="inlineStr">
        <is>
          <t>156</t>
        </is>
      </c>
      <c r="B1585" s="36" t="inlineStr">
        <is>
          <t>Прайс-лист</t>
        </is>
      </c>
      <c r="C1585" s="36" t="inlineStr">
        <is>
          <t>Светильник SLICK LED G2 20W PRS 840 HG with driver box /tempered glass/ with through wiring
24 914,75 = [29 800 / 1,22] +  2% Заг.скл</t>
        </is>
      </c>
      <c r="D1585" s="37" t="inlineStr">
        <is>
          <t>ШТ</t>
        </is>
      </c>
      <c r="E1585" s="38" t="n">
        <v>20</v>
      </c>
      <c r="F1585" s="39" t="n">
        <v>24426.23</v>
      </c>
      <c r="G1585" s="40" t="n"/>
      <c r="H1585" s="39" t="n">
        <v>488524.6</v>
      </c>
      <c r="I1585" s="40" t="n"/>
      <c r="J1585" s="40" t="n">
        <v>9.82</v>
      </c>
      <c r="K1585" s="39" t="n">
        <v>498295</v>
      </c>
      <c r="L1585" s="44" t="n"/>
    </row>
    <row r="1586" ht="15" customHeight="1">
      <c r="G1586" s="81" t="n">
        <v>488524.6</v>
      </c>
      <c r="J1586" s="81" t="n">
        <v>498295</v>
      </c>
      <c r="L1586" s="42" t="n">
        <v>0</v>
      </c>
    </row>
    <row r="1587" ht="55.5" customHeight="1">
      <c r="A1587" s="35" t="inlineStr">
        <is>
          <t>157</t>
        </is>
      </c>
      <c r="B1587" s="36" t="inlineStr">
        <is>
          <t>Прайс-лист</t>
        </is>
      </c>
      <c r="C1587" s="36" t="inlineStr">
        <is>
          <t>Светильник SLICK LED G2 20W PRS 840 HG with driver box /tempered glass/ with through wiring
26 336,06 = [31 500 / 1,22] +  2% Заг.скл</t>
        </is>
      </c>
      <c r="D1587" s="37" t="inlineStr">
        <is>
          <t>ШТ</t>
        </is>
      </c>
      <c r="E1587" s="38" t="n">
        <v>32</v>
      </c>
      <c r="F1587" s="39" t="n">
        <v>25819.67</v>
      </c>
      <c r="G1587" s="40" t="n"/>
      <c r="H1587" s="39" t="n">
        <v>826229.4399999999</v>
      </c>
      <c r="I1587" s="40" t="n"/>
      <c r="J1587" s="40" t="n">
        <v>9.82</v>
      </c>
      <c r="K1587" s="39" t="n">
        <v>842753.92</v>
      </c>
      <c r="L1587" s="44" t="n"/>
    </row>
    <row r="1588" ht="15" customHeight="1">
      <c r="G1588" s="81" t="n">
        <v>826229.4399999999</v>
      </c>
      <c r="J1588" s="81" t="n">
        <v>842753.92</v>
      </c>
      <c r="L1588" s="42" t="n">
        <v>0</v>
      </c>
    </row>
    <row r="1589" ht="41.25" customHeight="1">
      <c r="A1589" s="35" t="inlineStr">
        <is>
          <t>158</t>
        </is>
      </c>
      <c r="B1589" s="36" t="inlineStr">
        <is>
          <t>Прайс-лист</t>
        </is>
      </c>
      <c r="C1589" s="36" t="inlineStr">
        <is>
          <t>Светильник LEADER LED 70W D75 740 RAL9006
40 758,20 = [48 750 / 1,22] +  2% Заг.скл</t>
        </is>
      </c>
      <c r="D1589" s="37" t="inlineStr">
        <is>
          <t>ШТ</t>
        </is>
      </c>
      <c r="E1589" s="38" t="n">
        <v>3</v>
      </c>
      <c r="F1589" s="39" t="n">
        <v>39959.02</v>
      </c>
      <c r="G1589" s="40" t="n"/>
      <c r="H1589" s="39" t="n">
        <v>119877.06</v>
      </c>
      <c r="I1589" s="40" t="n"/>
      <c r="J1589" s="40" t="n">
        <v>9.82</v>
      </c>
      <c r="K1589" s="39" t="n">
        <v>122274.6</v>
      </c>
      <c r="L1589" s="44" t="n"/>
    </row>
    <row r="1590" ht="15" customHeight="1">
      <c r="G1590" s="81" t="n">
        <v>119877.06</v>
      </c>
      <c r="J1590" s="81" t="n">
        <v>122274.6</v>
      </c>
      <c r="L1590" s="42" t="n">
        <v>0</v>
      </c>
    </row>
    <row r="1591" ht="41.25" customHeight="1">
      <c r="A1591" s="35" t="inlineStr">
        <is>
          <t>159</t>
        </is>
      </c>
      <c r="B1591" s="36" t="inlineStr">
        <is>
          <t>Прайс-лист</t>
        </is>
      </c>
      <c r="C1591" s="36" t="inlineStr">
        <is>
          <t>Светильник UNI/R OPTIMA (595x595) 30W OPL 850 WH
12 532,63 = [14 990 / 1,22] +  2% Заг.скл</t>
        </is>
      </c>
      <c r="D1591" s="37" t="inlineStr">
        <is>
          <t>ШТ</t>
        </is>
      </c>
      <c r="E1591" s="38" t="n">
        <v>2</v>
      </c>
      <c r="F1591" s="39" t="n">
        <v>12286.89</v>
      </c>
      <c r="G1591" s="40" t="n"/>
      <c r="H1591" s="39" t="n">
        <v>24573.78</v>
      </c>
      <c r="I1591" s="40" t="n"/>
      <c r="J1591" s="40" t="n">
        <v>9.82</v>
      </c>
      <c r="K1591" s="39" t="n">
        <v>25065.26</v>
      </c>
      <c r="L1591" s="44" t="n"/>
    </row>
    <row r="1592" ht="15" customHeight="1">
      <c r="G1592" s="81" t="n">
        <v>24573.78</v>
      </c>
      <c r="J1592" s="81" t="n">
        <v>25065.26</v>
      </c>
      <c r="L1592" s="42" t="n">
        <v>0</v>
      </c>
    </row>
    <row r="1593" ht="41.25" customHeight="1">
      <c r="A1593" s="35" t="inlineStr">
        <is>
          <t>160</t>
        </is>
      </c>
      <c r="B1593" s="36" t="inlineStr">
        <is>
          <t>Прайс-лист</t>
        </is>
      </c>
      <c r="C1593" s="36" t="inlineStr">
        <is>
          <t>Светильник FAST 12W 840 WH STANDARD
1 605,25 = [1 920 / 1,22] +  2% Заг.скл</t>
        </is>
      </c>
      <c r="D1593" s="37" t="inlineStr">
        <is>
          <t>ШТ</t>
        </is>
      </c>
      <c r="E1593" s="38" t="n">
        <v>2</v>
      </c>
      <c r="F1593" s="39" t="n">
        <v>1573.77</v>
      </c>
      <c r="G1593" s="40" t="n"/>
      <c r="H1593" s="39" t="n">
        <v>3147.54</v>
      </c>
      <c r="I1593" s="40" t="n"/>
      <c r="J1593" s="40" t="n">
        <v>9.82</v>
      </c>
      <c r="K1593" s="39" t="n">
        <v>3210.5</v>
      </c>
      <c r="L1593" s="44" t="n"/>
    </row>
    <row r="1594" ht="15" customHeight="1">
      <c r="G1594" s="81" t="n">
        <v>3147.54</v>
      </c>
      <c r="J1594" s="81" t="n">
        <v>3210.5</v>
      </c>
      <c r="L1594" s="42" t="n">
        <v>0</v>
      </c>
    </row>
    <row r="1595" ht="28.5" customHeight="1">
      <c r="A1595" s="35" t="inlineStr">
        <is>
          <t>161</t>
        </is>
      </c>
      <c r="B1595" s="36" t="inlineStr">
        <is>
          <t>Прайс-лист</t>
        </is>
      </c>
      <c r="C1595" s="36" t="inlineStr">
        <is>
          <t>Светильник ARS/R UNI LED
1 605,25 = [1 920 / 1,22] +  2% Заг.скл</t>
        </is>
      </c>
      <c r="D1595" s="37" t="inlineStr">
        <is>
          <t>ШТ</t>
        </is>
      </c>
      <c r="E1595" s="38" t="n">
        <v>4</v>
      </c>
      <c r="F1595" s="39" t="n">
        <v>1573.77</v>
      </c>
      <c r="G1595" s="40" t="n"/>
      <c r="H1595" s="39" t="n">
        <v>6295.08</v>
      </c>
      <c r="I1595" s="40" t="n"/>
      <c r="J1595" s="40" t="n">
        <v>9.82</v>
      </c>
      <c r="K1595" s="39" t="n">
        <v>6421</v>
      </c>
      <c r="L1595" s="44" t="n"/>
    </row>
    <row r="1596" ht="15" customHeight="1">
      <c r="G1596" s="81" t="n">
        <v>6295.08</v>
      </c>
      <c r="J1596" s="81" t="n">
        <v>6421</v>
      </c>
      <c r="L1596" s="42" t="n">
        <v>0</v>
      </c>
    </row>
    <row r="1597" ht="28.5" customHeight="1">
      <c r="A1597" s="35" t="inlineStr">
        <is>
          <t>162</t>
        </is>
      </c>
      <c r="B1597" s="36" t="inlineStr">
        <is>
          <t>Прайс-лист</t>
        </is>
      </c>
      <c r="C1597" s="36" t="inlineStr">
        <is>
          <t>Светильник STAR LED 12W SL
16 099,28 = [19 256 / 1,22] +  2% Заг.скл</t>
        </is>
      </c>
      <c r="D1597" s="37" t="inlineStr">
        <is>
          <t>ШТ</t>
        </is>
      </c>
      <c r="E1597" s="38" t="n">
        <v>3</v>
      </c>
      <c r="F1597" s="39" t="n">
        <v>15783.61</v>
      </c>
      <c r="G1597" s="40" t="n"/>
      <c r="H1597" s="39" t="n">
        <v>47350.83</v>
      </c>
      <c r="I1597" s="40" t="n"/>
      <c r="J1597" s="40" t="n">
        <v>9.82</v>
      </c>
      <c r="K1597" s="39" t="n">
        <v>48297.84</v>
      </c>
      <c r="L1597" s="44" t="n"/>
    </row>
    <row r="1598" ht="15" customHeight="1">
      <c r="G1598" s="81" t="n">
        <v>47350.83</v>
      </c>
      <c r="J1598" s="81" t="n">
        <v>48297.84</v>
      </c>
      <c r="L1598" s="42" t="n">
        <v>0</v>
      </c>
    </row>
    <row r="1599" ht="28.5" customHeight="1">
      <c r="A1599" s="35" t="inlineStr">
        <is>
          <t>163</t>
        </is>
      </c>
      <c r="B1599" s="36" t="inlineStr">
        <is>
          <t>Прайс-лист</t>
        </is>
      </c>
      <c r="C1599" s="36" t="inlineStr">
        <is>
          <t>Светильник ORBIT 2000-2 LED
5 484,59 = [6 560 / 1,22] +  2% Заг.скл</t>
        </is>
      </c>
      <c r="D1599" s="37" t="inlineStr">
        <is>
          <t>ШТ</t>
        </is>
      </c>
      <c r="E1599" s="38" t="n">
        <v>4</v>
      </c>
      <c r="F1599" s="39" t="n">
        <v>5377.05</v>
      </c>
      <c r="G1599" s="40" t="n"/>
      <c r="H1599" s="39" t="n">
        <v>21508.2</v>
      </c>
      <c r="I1599" s="40" t="n"/>
      <c r="J1599" s="40" t="n">
        <v>9.82</v>
      </c>
      <c r="K1599" s="39" t="n">
        <v>21938.36</v>
      </c>
      <c r="L1599" s="44" t="n"/>
    </row>
    <row r="1600" ht="15" customHeight="1">
      <c r="G1600" s="81" t="n">
        <v>21508.2</v>
      </c>
      <c r="J1600" s="81" t="n">
        <v>21938.36</v>
      </c>
      <c r="L1600" s="42" t="n">
        <v>0</v>
      </c>
    </row>
    <row r="1601" ht="41.25" customHeight="1">
      <c r="A1601" s="35" t="inlineStr">
        <is>
          <t>164</t>
        </is>
      </c>
      <c r="B1601" s="36" t="inlineStr">
        <is>
          <t>Прайс-лист</t>
        </is>
      </c>
      <c r="C1601" s="36" t="inlineStr">
        <is>
          <t>Светильник SLICK.PRS LED 30 with driver box 5000K
19 162,63 = [22 920 / 1,22] +  2% Заг.скл</t>
        </is>
      </c>
      <c r="D1601" s="37" t="inlineStr">
        <is>
          <t>ШТ</t>
        </is>
      </c>
      <c r="E1601" s="38" t="n">
        <v>11</v>
      </c>
      <c r="F1601" s="39" t="n">
        <v>18786.89</v>
      </c>
      <c r="G1601" s="40" t="n"/>
      <c r="H1601" s="39" t="n">
        <v>206655.79</v>
      </c>
      <c r="I1601" s="40" t="n"/>
      <c r="J1601" s="40" t="n">
        <v>9.82</v>
      </c>
      <c r="K1601" s="39" t="n">
        <v>210788.93</v>
      </c>
      <c r="L1601" s="44" t="n"/>
    </row>
    <row r="1602" ht="15" customHeight="1">
      <c r="G1602" s="81" t="n">
        <v>206655.79</v>
      </c>
      <c r="J1602" s="81" t="n">
        <v>210788.93</v>
      </c>
      <c r="L1602" s="42" t="n">
        <v>0</v>
      </c>
    </row>
    <row r="1603" ht="55.5" customHeight="1">
      <c r="A1603" s="35" t="inlineStr">
        <is>
          <t>165</t>
        </is>
      </c>
      <c r="B1603" s="36" t="inlineStr">
        <is>
          <t>Прайс-лист</t>
        </is>
      </c>
      <c r="C1603" s="36" t="inlineStr">
        <is>
          <t>Светильник для ремонтного переносного освещения с лампой накаливания 36В 40 Вт   РВО-42
1 045,08 = [1 250 / 1,22] +  2% Заг.скл</t>
        </is>
      </c>
      <c r="D1603" s="37" t="inlineStr">
        <is>
          <t>ШТ</t>
        </is>
      </c>
      <c r="E1603" s="38" t="n">
        <v>2</v>
      </c>
      <c r="F1603" s="39" t="n">
        <v>1024.59</v>
      </c>
      <c r="G1603" s="40" t="n"/>
      <c r="H1603" s="39" t="n">
        <v>2049.18</v>
      </c>
      <c r="I1603" s="40" t="n"/>
      <c r="J1603" s="40" t="n">
        <v>9.82</v>
      </c>
      <c r="K1603" s="39" t="n">
        <v>2090.16</v>
      </c>
      <c r="L1603" s="44" t="n"/>
    </row>
    <row r="1604" ht="15" customHeight="1">
      <c r="G1604" s="81" t="n">
        <v>2049.18</v>
      </c>
      <c r="J1604" s="81" t="n">
        <v>2090.16</v>
      </c>
      <c r="L1604" s="42" t="n">
        <v>0</v>
      </c>
    </row>
    <row r="1605" ht="41.25" customHeight="1">
      <c r="A1605" s="35" t="inlineStr">
        <is>
          <t>166</t>
        </is>
      </c>
      <c r="B1605" s="36" t="inlineStr">
        <is>
          <t>Прайс-лист</t>
        </is>
      </c>
      <c r="C1605" s="36" t="inlineStr">
        <is>
          <t>TEKFOR Mini Корпус пластиковый   Габаритом  (ВхШхГ) 140х60х93 мм
986,55 = [1 180 / 1,22] +  2% Заг.скл</t>
        </is>
      </c>
      <c r="D1605" s="37" t="inlineStr">
        <is>
          <t>ШТ</t>
        </is>
      </c>
      <c r="E1605" s="38" t="n">
        <v>5</v>
      </c>
      <c r="F1605" s="39" t="n">
        <v>967.21</v>
      </c>
      <c r="G1605" s="40" t="n"/>
      <c r="H1605" s="39" t="n">
        <v>4836.05</v>
      </c>
      <c r="I1605" s="40" t="n"/>
      <c r="J1605" s="40" t="n">
        <v>9.82</v>
      </c>
      <c r="K1605" s="39" t="n">
        <v>4932.75</v>
      </c>
      <c r="L1605" s="44" t="n"/>
    </row>
    <row r="1606" ht="15" customHeight="1">
      <c r="G1606" s="81" t="n">
        <v>4836.05</v>
      </c>
      <c r="J1606" s="81" t="n">
        <v>4932.75</v>
      </c>
      <c r="L1606" s="42" t="n">
        <v>0</v>
      </c>
    </row>
    <row r="1607" ht="55.5" customHeight="1">
      <c r="A1607" s="35" t="inlineStr">
        <is>
          <t>167</t>
        </is>
      </c>
      <c r="B1607" s="36" t="inlineStr">
        <is>
          <t>Прайс-лист</t>
        </is>
      </c>
      <c r="C1607" s="36" t="inlineStr">
        <is>
          <t>Корпус металлический с монтажной панелью ; навесной ЩМП- габаритом  (250х300х150мм) УХЛ3 ; IP31
2 320,08 = [2 775 / 1,22] +  2% Заг.скл</t>
        </is>
      </c>
      <c r="D1607" s="37" t="inlineStr">
        <is>
          <t>ШТ</t>
        </is>
      </c>
      <c r="E1607" s="38" t="n">
        <v>1</v>
      </c>
      <c r="F1607" s="39" t="n">
        <v>2274.59</v>
      </c>
      <c r="G1607" s="40" t="n"/>
      <c r="H1607" s="39" t="n">
        <v>2274.59</v>
      </c>
      <c r="I1607" s="40" t="n"/>
      <c r="J1607" s="40" t="n">
        <v>9.82</v>
      </c>
      <c r="K1607" s="39" t="n">
        <v>2320.08</v>
      </c>
      <c r="L1607" s="44" t="n"/>
    </row>
    <row r="1608" ht="15" customHeight="1">
      <c r="G1608" s="81" t="n">
        <v>2274.59</v>
      </c>
      <c r="J1608" s="81" t="n">
        <v>2320.08</v>
      </c>
      <c r="L1608" s="42" t="n">
        <v>0</v>
      </c>
    </row>
    <row r="1609"/>
    <row r="1610" ht="15" customHeight="1">
      <c r="A1610" s="82" t="inlineStr">
        <is>
          <t>Итого по подразделу: Осветительные приборы</t>
        </is>
      </c>
      <c r="G1610" s="81" t="n">
        <v>6014298.92</v>
      </c>
      <c r="I1610" s="43" t="n"/>
      <c r="J1610" s="81" t="n">
        <v>6341716.31</v>
      </c>
      <c r="L1610" s="42" t="n">
        <v>142.8632</v>
      </c>
    </row>
    <row r="1611"/>
    <row r="1612"/>
    <row r="1613"/>
    <row r="1614" ht="16.5" customHeight="1">
      <c r="A1614" s="1" t="inlineStr">
        <is>
          <t>Подраздел: Кабельные изделия</t>
        </is>
      </c>
    </row>
    <row r="1615" ht="57" customHeight="1">
      <c r="A1615" s="28" t="inlineStr">
        <is>
          <t>168</t>
        </is>
      </c>
      <c r="B1615" s="29" t="inlineStr">
        <is>
          <t>м08-02-409-9</t>
        </is>
      </c>
      <c r="C1615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1615" s="30" t="inlineStr">
        <is>
          <t>100 м</t>
        </is>
      </c>
      <c r="E1615" s="24" t="n">
        <v>28.49</v>
      </c>
      <c r="F1615" s="23" t="n">
        <v>154.58</v>
      </c>
      <c r="G1615" s="18" t="n"/>
      <c r="H1615" s="23" t="n"/>
      <c r="I1615" s="18" t="inlineStr">
        <is>
          <t>м08-02-409-9</t>
        </is>
      </c>
      <c r="J1615" s="18" t="n"/>
      <c r="K1615" s="23" t="n"/>
      <c r="L1615" s="31" t="n"/>
    </row>
    <row r="1616">
      <c r="C1616" s="45" t="inlineStr">
        <is>
          <t>Объем: 28,49=2849/100</t>
        </is>
      </c>
    </row>
    <row r="1617" ht="14.25" customHeight="1">
      <c r="A1617" s="28" t="n"/>
      <c r="B1617" s="29" t="n"/>
      <c r="C1617" s="29" t="inlineStr">
        <is>
          <t>Зарплата</t>
        </is>
      </c>
      <c r="D1617" s="30" t="n"/>
      <c r="E1617" s="24" t="n"/>
      <c r="F1617" s="23" t="n">
        <v>139.54</v>
      </c>
      <c r="G1617" s="18" t="n"/>
      <c r="H1617" s="23" t="n">
        <v>3975.49</v>
      </c>
      <c r="I1617" s="18" t="n"/>
      <c r="J1617" s="18" t="n">
        <v>56.04</v>
      </c>
      <c r="K1617" s="23" t="n">
        <v>222786.72</v>
      </c>
      <c r="L1617" s="31" t="n"/>
    </row>
    <row r="1618" ht="14.25" customHeight="1">
      <c r="A1618" s="28" t="n"/>
      <c r="B1618" s="29" t="n"/>
      <c r="C1618" s="29" t="inlineStr">
        <is>
          <t>Материальные ресурсы</t>
        </is>
      </c>
      <c r="D1618" s="30" t="n"/>
      <c r="E1618" s="24" t="n"/>
      <c r="F1618" s="23" t="n">
        <v>15.04</v>
      </c>
      <c r="G1618" s="18" t="n"/>
      <c r="H1618" s="23" t="n">
        <v>428.49</v>
      </c>
      <c r="I1618" s="18" t="n"/>
      <c r="J1618" s="18" t="n">
        <v>16.92</v>
      </c>
      <c r="K1618" s="23" t="n">
        <v>7250.04</v>
      </c>
      <c r="L1618" s="31" t="n"/>
    </row>
    <row r="1619" ht="14.25" customHeight="1">
      <c r="A1619" s="28" t="n"/>
      <c r="B1619" s="29" t="n"/>
      <c r="C1619" s="29" t="inlineStr">
        <is>
          <t>НР от ФОТ</t>
        </is>
      </c>
      <c r="D1619" s="30" t="inlineStr">
        <is>
          <t>%</t>
        </is>
      </c>
      <c r="E1619" s="24" t="n">
        <v>97</v>
      </c>
      <c r="F1619" s="33" t="n"/>
      <c r="G1619" s="18" t="n"/>
      <c r="H1619" s="23" t="n">
        <v>3856.23</v>
      </c>
      <c r="I1619" s="34" t="n"/>
      <c r="J1619" s="19" t="n">
        <v>97</v>
      </c>
      <c r="K1619" s="23" t="n">
        <v>216103.12</v>
      </c>
      <c r="L1619" s="31" t="n"/>
    </row>
    <row r="1620" ht="14.25" customHeight="1">
      <c r="A1620" s="28" t="n"/>
      <c r="B1620" s="29" t="n"/>
      <c r="C1620" s="29" t="inlineStr">
        <is>
          <t>СП от ФОТ</t>
        </is>
      </c>
      <c r="D1620" s="30" t="inlineStr">
        <is>
          <t>%</t>
        </is>
      </c>
      <c r="E1620" s="24" t="n">
        <v>51</v>
      </c>
      <c r="F1620" s="33" t="n"/>
      <c r="G1620" s="18" t="n"/>
      <c r="H1620" s="23" t="n">
        <v>2027.5</v>
      </c>
      <c r="I1620" s="34" t="n"/>
      <c r="J1620" s="19" t="n">
        <v>51</v>
      </c>
      <c r="K1620" s="23" t="n">
        <v>113621.23</v>
      </c>
      <c r="L1620" s="31" t="n"/>
    </row>
    <row r="1621" ht="14.25" customHeight="1">
      <c r="A1621" s="35" t="n"/>
      <c r="B1621" s="36" t="n"/>
      <c r="C1621" s="36" t="inlineStr">
        <is>
          <t>Затраты труда</t>
        </is>
      </c>
      <c r="D1621" s="37" t="inlineStr">
        <is>
          <t>чел-ч</t>
        </is>
      </c>
      <c r="E1621" s="38" t="n">
        <v>15.2</v>
      </c>
      <c r="F1621" s="39" t="n"/>
      <c r="G1621" s="40" t="n"/>
      <c r="H1621" s="39" t="n"/>
      <c r="I1621" s="40" t="n"/>
      <c r="J1621" s="40" t="n"/>
      <c r="K1621" s="39" t="n"/>
      <c r="L1621" s="41" t="n">
        <v>433.048</v>
      </c>
    </row>
    <row r="1622" ht="15" customHeight="1">
      <c r="G1622" s="81" t="n">
        <v>10287.71</v>
      </c>
      <c r="J1622" s="81" t="n">
        <v>559761.11</v>
      </c>
      <c r="L1622" s="42" t="n">
        <v>433.048</v>
      </c>
    </row>
    <row r="1623" ht="71.25" customHeight="1">
      <c r="A1623" s="28" t="inlineStr">
        <is>
          <t>169</t>
        </is>
      </c>
      <c r="B1623" s="29" t="inlineStr">
        <is>
          <t>м08-02-412-3</t>
        </is>
      </c>
      <c r="C1623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623" s="30" t="inlineStr">
        <is>
          <t>100 м</t>
        </is>
      </c>
      <c r="E1623" s="24" t="n">
        <v>28.49</v>
      </c>
      <c r="F1623" s="23" t="n">
        <v>88.7</v>
      </c>
      <c r="G1623" s="18" t="n"/>
      <c r="H1623" s="23" t="n"/>
      <c r="I1623" s="18" t="inlineStr">
        <is>
          <t>м08-02-412-3</t>
        </is>
      </c>
      <c r="J1623" s="18" t="n"/>
      <c r="K1623" s="23" t="n"/>
      <c r="L1623" s="31" t="n"/>
    </row>
    <row r="1624">
      <c r="C1624" s="45" t="inlineStr">
        <is>
          <t>Объем: 28,49=(2849)/100</t>
        </is>
      </c>
    </row>
    <row r="1625" ht="14.25" customHeight="1">
      <c r="A1625" s="28" t="n"/>
      <c r="B1625" s="29" t="n"/>
      <c r="C1625" s="29" t="inlineStr">
        <is>
          <t>Зарплата</t>
        </is>
      </c>
      <c r="D1625" s="30" t="n"/>
      <c r="E1625" s="24" t="n"/>
      <c r="F1625" s="23" t="n">
        <v>59.13</v>
      </c>
      <c r="G1625" s="18" t="n"/>
      <c r="H1625" s="23" t="n">
        <v>1684.61</v>
      </c>
      <c r="I1625" s="18" t="n"/>
      <c r="J1625" s="18" t="n">
        <v>56.04</v>
      </c>
      <c r="K1625" s="23" t="n">
        <v>94405.75</v>
      </c>
      <c r="L1625" s="31" t="n"/>
    </row>
    <row r="1626" ht="14.25" customHeight="1">
      <c r="A1626" s="28" t="n"/>
      <c r="B1626" s="29" t="n"/>
      <c r="C1626" s="29" t="inlineStr">
        <is>
          <t>Эксплуатация машин</t>
        </is>
      </c>
      <c r="D1626" s="30" t="n"/>
      <c r="E1626" s="24" t="n"/>
      <c r="F1626" s="23" t="n">
        <v>6.65</v>
      </c>
      <c r="G1626" s="18" t="n"/>
      <c r="H1626" s="23" t="n">
        <v>189.46</v>
      </c>
      <c r="I1626" s="18" t="n"/>
      <c r="J1626" s="18" t="n">
        <v>17.46</v>
      </c>
      <c r="K1626" s="23" t="n">
        <v>3307.95</v>
      </c>
      <c r="L1626" s="31" t="n"/>
    </row>
    <row r="1627" ht="14.25" customHeight="1">
      <c r="A1627" s="28" t="n"/>
      <c r="B1627" s="29" t="n"/>
      <c r="C1627" s="29" t="inlineStr">
        <is>
          <t>в т.ч. зарплата машинистов</t>
        </is>
      </c>
      <c r="D1627" s="30" t="n"/>
      <c r="E1627" s="24" t="n"/>
      <c r="F1627" s="23" t="n">
        <v>0.41</v>
      </c>
      <c r="G1627" s="18" t="n"/>
      <c r="H1627" s="32" t="n">
        <v>11.68</v>
      </c>
      <c r="I1627" s="18" t="n"/>
      <c r="J1627" s="18" t="n">
        <v>56.04</v>
      </c>
      <c r="K1627" s="32" t="n">
        <v>654.6</v>
      </c>
      <c r="L1627" s="31" t="n"/>
    </row>
    <row r="1628" ht="14.25" customHeight="1">
      <c r="A1628" s="28" t="n"/>
      <c r="B1628" s="29" t="n"/>
      <c r="C1628" s="29" t="inlineStr">
        <is>
          <t>Материальные ресурсы</t>
        </is>
      </c>
      <c r="D1628" s="30" t="n"/>
      <c r="E1628" s="24" t="n"/>
      <c r="F1628" s="23" t="n">
        <v>22.92</v>
      </c>
      <c r="G1628" s="18" t="n"/>
      <c r="H1628" s="23" t="n">
        <v>652.99</v>
      </c>
      <c r="I1628" s="18" t="n"/>
      <c r="J1628" s="18" t="n">
        <v>24.6</v>
      </c>
      <c r="K1628" s="23" t="n">
        <v>16063.57</v>
      </c>
      <c r="L1628" s="31" t="n"/>
    </row>
    <row r="1629" ht="14.25" customHeight="1">
      <c r="A1629" s="28" t="n"/>
      <c r="B1629" s="29" t="n"/>
      <c r="C1629" s="29" t="inlineStr">
        <is>
          <t>НР от ФОТ</t>
        </is>
      </c>
      <c r="D1629" s="30" t="inlineStr">
        <is>
          <t>%</t>
        </is>
      </c>
      <c r="E1629" s="24" t="n">
        <v>97</v>
      </c>
      <c r="F1629" s="33" t="n"/>
      <c r="G1629" s="18" t="n"/>
      <c r="H1629" s="23" t="n">
        <v>1645.4</v>
      </c>
      <c r="I1629" s="34" t="n"/>
      <c r="J1629" s="19" t="n">
        <v>97</v>
      </c>
      <c r="K1629" s="23" t="n">
        <v>92208.53999999999</v>
      </c>
      <c r="L1629" s="31" t="n"/>
    </row>
    <row r="1630" ht="14.25" customHeight="1">
      <c r="A1630" s="28" t="n"/>
      <c r="B1630" s="29" t="n"/>
      <c r="C1630" s="29" t="inlineStr">
        <is>
          <t>СП от ФОТ</t>
        </is>
      </c>
      <c r="D1630" s="30" t="inlineStr">
        <is>
          <t>%</t>
        </is>
      </c>
      <c r="E1630" s="24" t="n">
        <v>51</v>
      </c>
      <c r="F1630" s="33" t="n"/>
      <c r="G1630" s="18" t="n"/>
      <c r="H1630" s="23" t="n">
        <v>865.11</v>
      </c>
      <c r="I1630" s="34" t="n"/>
      <c r="J1630" s="19" t="n">
        <v>51</v>
      </c>
      <c r="K1630" s="23" t="n">
        <v>48480.78</v>
      </c>
      <c r="L1630" s="31" t="n"/>
    </row>
    <row r="1631" ht="14.25" customHeight="1">
      <c r="A1631" s="35" t="n"/>
      <c r="B1631" s="36" t="n"/>
      <c r="C1631" s="36" t="inlineStr">
        <is>
          <t>Затраты труда</t>
        </is>
      </c>
      <c r="D1631" s="37" t="inlineStr">
        <is>
          <t>чел-ч</t>
        </is>
      </c>
      <c r="E1631" s="38" t="n">
        <v>6.29</v>
      </c>
      <c r="F1631" s="39" t="n"/>
      <c r="G1631" s="40" t="n"/>
      <c r="H1631" s="39" t="n"/>
      <c r="I1631" s="40" t="n"/>
      <c r="J1631" s="40" t="n"/>
      <c r="K1631" s="39" t="n"/>
      <c r="L1631" s="41" t="n">
        <v>179.2021</v>
      </c>
    </row>
    <row r="1632" ht="15" customHeight="1">
      <c r="G1632" s="81" t="n">
        <v>5037.57</v>
      </c>
      <c r="J1632" s="81" t="n">
        <v>254466.59</v>
      </c>
      <c r="L1632" s="42" t="n">
        <v>179.2021</v>
      </c>
    </row>
    <row r="1633" ht="28.5" customHeight="1">
      <c r="A1633" s="35" t="inlineStr">
        <is>
          <t>170</t>
        </is>
      </c>
      <c r="B1633" s="36" t="inlineStr">
        <is>
          <t>Прайс-лист</t>
        </is>
      </c>
      <c r="C1633" s="36" t="inlineStr">
        <is>
          <t>Кабель ВВГнг(А)-LS 3х6- ,66
305,16 = [365 / 1,22] +  2% Заг.скл</t>
        </is>
      </c>
      <c r="D1633" s="37" t="inlineStr">
        <is>
          <t>м</t>
        </is>
      </c>
      <c r="E1633" s="38" t="n">
        <v>510</v>
      </c>
      <c r="F1633" s="39" t="n">
        <v>299.18</v>
      </c>
      <c r="G1633" s="40" t="n"/>
      <c r="H1633" s="39" t="n">
        <v>152581.8</v>
      </c>
      <c r="I1633" s="40" t="n"/>
      <c r="J1633" s="40" t="n">
        <v>9.82</v>
      </c>
      <c r="K1633" s="39" t="n">
        <v>155631.6</v>
      </c>
      <c r="L1633" s="44" t="n"/>
    </row>
    <row r="1634" ht="15" customHeight="1">
      <c r="G1634" s="81" t="n">
        <v>152581.8</v>
      </c>
      <c r="J1634" s="81" t="n">
        <v>155631.6</v>
      </c>
      <c r="L1634" s="42" t="n">
        <v>0</v>
      </c>
    </row>
    <row r="1635" ht="28.5" customHeight="1">
      <c r="A1635" s="35" t="inlineStr">
        <is>
          <t>171</t>
        </is>
      </c>
      <c r="B1635" s="36" t="inlineStr">
        <is>
          <t>Прайс-лист</t>
        </is>
      </c>
      <c r="C1635" s="36" t="inlineStr">
        <is>
          <t>Кабель ВВГнг(А)-LS 3х4- ,66
171,39 = [205 / 1,22] +  2% Заг.скл</t>
        </is>
      </c>
      <c r="D1635" s="37" t="inlineStr">
        <is>
          <t>м</t>
        </is>
      </c>
      <c r="E1635" s="38" t="n">
        <v>1153</v>
      </c>
      <c r="F1635" s="39" t="n">
        <v>168.03</v>
      </c>
      <c r="G1635" s="40" t="n"/>
      <c r="H1635" s="39" t="n">
        <v>193738.59</v>
      </c>
      <c r="I1635" s="40" t="n"/>
      <c r="J1635" s="40" t="n">
        <v>9.82</v>
      </c>
      <c r="K1635" s="39" t="n">
        <v>197612.67</v>
      </c>
      <c r="L1635" s="44" t="n"/>
    </row>
    <row r="1636" ht="15" customHeight="1">
      <c r="G1636" s="81" t="n">
        <v>193738.59</v>
      </c>
      <c r="J1636" s="81" t="n">
        <v>197612.67</v>
      </c>
      <c r="L1636" s="42" t="n">
        <v>0</v>
      </c>
    </row>
    <row r="1637" ht="28.5" customHeight="1">
      <c r="A1637" s="35" t="inlineStr">
        <is>
          <t>172</t>
        </is>
      </c>
      <c r="B1637" s="36" t="inlineStr">
        <is>
          <t>Прайс-лист</t>
        </is>
      </c>
      <c r="C1637" s="36" t="inlineStr">
        <is>
          <t>Кабель ВВГнг(А)-LS 3х2,5- ,66
127,92 = [153 / 1,22] +  2% Заг.скл</t>
        </is>
      </c>
      <c r="D1637" s="37" t="inlineStr">
        <is>
          <t>м</t>
        </is>
      </c>
      <c r="E1637" s="38" t="n">
        <v>314</v>
      </c>
      <c r="F1637" s="39" t="n">
        <v>125.41</v>
      </c>
      <c r="G1637" s="40" t="n"/>
      <c r="H1637" s="39" t="n">
        <v>39378.74</v>
      </c>
      <c r="I1637" s="40" t="n"/>
      <c r="J1637" s="40" t="n">
        <v>9.82</v>
      </c>
      <c r="K1637" s="39" t="n">
        <v>40166.88</v>
      </c>
      <c r="L1637" s="44" t="n"/>
    </row>
    <row r="1638" ht="15" customHeight="1">
      <c r="G1638" s="81" t="n">
        <v>39378.74</v>
      </c>
      <c r="J1638" s="81" t="n">
        <v>40166.88</v>
      </c>
      <c r="L1638" s="42" t="n">
        <v>0</v>
      </c>
    </row>
    <row r="1639" ht="28.5" customHeight="1">
      <c r="A1639" s="35" t="inlineStr">
        <is>
          <t>173</t>
        </is>
      </c>
      <c r="B1639" s="36" t="inlineStr">
        <is>
          <t>Прайс-лист</t>
        </is>
      </c>
      <c r="C1639" s="36" t="inlineStr">
        <is>
          <t>Кабель ВВГнг(А)-LS 2х1,5-0,66
65,79 = 64,5 +  2% Заг.скл</t>
        </is>
      </c>
      <c r="D1639" s="37" t="inlineStr">
        <is>
          <t>м</t>
        </is>
      </c>
      <c r="E1639" s="38" t="n">
        <v>6</v>
      </c>
      <c r="F1639" s="39" t="n">
        <v>64.5</v>
      </c>
      <c r="G1639" s="40" t="n"/>
      <c r="H1639" s="39" t="n">
        <v>387</v>
      </c>
      <c r="I1639" s="40" t="n"/>
      <c r="J1639" s="40" t="n">
        <v>9.82</v>
      </c>
      <c r="K1639" s="39" t="n">
        <v>394.74</v>
      </c>
      <c r="L1639" s="44" t="n"/>
    </row>
    <row r="1640" ht="15" customHeight="1">
      <c r="G1640" s="81" t="n">
        <v>387</v>
      </c>
      <c r="J1640" s="81" t="n">
        <v>394.74</v>
      </c>
      <c r="L1640" s="42" t="n">
        <v>0</v>
      </c>
    </row>
    <row r="1641" ht="28.5" customHeight="1">
      <c r="A1641" s="35" t="inlineStr">
        <is>
          <t>174</t>
        </is>
      </c>
      <c r="B1641" s="36" t="inlineStr">
        <is>
          <t>Прайс-лист</t>
        </is>
      </c>
      <c r="C1641" s="36" t="inlineStr">
        <is>
          <t>Кабель ВВГнг(А)-FRLS 3х2,5-0,66
117,05 = [140 / 1,22] +  2% Заг.скл</t>
        </is>
      </c>
      <c r="D1641" s="37" t="inlineStr">
        <is>
          <t>м</t>
        </is>
      </c>
      <c r="E1641" s="38" t="n">
        <v>662</v>
      </c>
      <c r="F1641" s="39" t="n">
        <v>114.75</v>
      </c>
      <c r="G1641" s="40" t="n"/>
      <c r="H1641" s="39" t="n">
        <v>75964.5</v>
      </c>
      <c r="I1641" s="40" t="n"/>
      <c r="J1641" s="40" t="n">
        <v>9.82</v>
      </c>
      <c r="K1641" s="39" t="n">
        <v>77487.10000000001</v>
      </c>
      <c r="L1641" s="44" t="n"/>
    </row>
    <row r="1642" ht="15" customHeight="1">
      <c r="G1642" s="81" t="n">
        <v>75964.5</v>
      </c>
      <c r="J1642" s="81" t="n">
        <v>77487.10000000001</v>
      </c>
      <c r="L1642" s="42" t="n">
        <v>0</v>
      </c>
    </row>
    <row r="1643" ht="28.5" customHeight="1">
      <c r="A1643" s="35" t="inlineStr">
        <is>
          <t>175</t>
        </is>
      </c>
      <c r="B1643" s="36" t="inlineStr">
        <is>
          <t>Прайс-лист</t>
        </is>
      </c>
      <c r="C1643" s="36" t="inlineStr">
        <is>
          <t>Кабель ВВГнг(А)-FRLS 2х1,5-0,66
69,39 = [83 / 1,22] +  2% Заг.скл</t>
        </is>
      </c>
      <c r="D1643" s="37" t="inlineStr">
        <is>
          <t>м</t>
        </is>
      </c>
      <c r="E1643" s="38" t="n">
        <v>150</v>
      </c>
      <c r="F1643" s="39" t="n">
        <v>68.03</v>
      </c>
      <c r="G1643" s="40" t="n"/>
      <c r="H1643" s="39" t="n">
        <v>10204.5</v>
      </c>
      <c r="I1643" s="40" t="n"/>
      <c r="J1643" s="40" t="n">
        <v>9.82</v>
      </c>
      <c r="K1643" s="39" t="n">
        <v>10408.5</v>
      </c>
      <c r="L1643" s="44" t="n"/>
    </row>
    <row r="1644" ht="15" customHeight="1">
      <c r="G1644" s="81" t="n">
        <v>10204.5</v>
      </c>
      <c r="J1644" s="81" t="n">
        <v>10408.5</v>
      </c>
      <c r="L1644" s="42" t="n">
        <v>0</v>
      </c>
    </row>
    <row r="1645"/>
    <row r="1646" ht="15" customHeight="1">
      <c r="A1646" s="82" t="inlineStr">
        <is>
          <t>Итого по подразделу: Кабельные изделия</t>
        </is>
      </c>
      <c r="G1646" s="81" t="n">
        <v>487580.41</v>
      </c>
      <c r="I1646" s="43" t="n"/>
      <c r="J1646" s="81" t="n">
        <v>1295929.19</v>
      </c>
      <c r="L1646" s="42" t="n">
        <v>612.2501</v>
      </c>
    </row>
    <row r="1647"/>
    <row r="1648"/>
    <row r="1649"/>
    <row r="1650" ht="16.5" customHeight="1">
      <c r="A1650" s="1" t="inlineStr">
        <is>
          <t>Подраздел: Электроустановочные изделия</t>
        </is>
      </c>
    </row>
    <row r="1651" ht="42.75" customHeight="1">
      <c r="A1651" s="28" t="inlineStr">
        <is>
          <t>176</t>
        </is>
      </c>
      <c r="B1651" s="29" t="inlineStr">
        <is>
          <t>м08-03-591-1</t>
        </is>
      </c>
      <c r="C1651" s="29" t="inlineStr">
        <is>
          <t>Выключатель одноклавишный неутопленного типа при открытой проводке</t>
        </is>
      </c>
      <c r="D1651" s="30" t="inlineStr">
        <is>
          <t>100 шт.</t>
        </is>
      </c>
      <c r="E1651" s="24" t="n">
        <v>0.21</v>
      </c>
      <c r="F1651" s="23" t="n">
        <v>433.34</v>
      </c>
      <c r="G1651" s="18" t="n"/>
      <c r="H1651" s="23" t="n"/>
      <c r="I1651" s="18" t="inlineStr">
        <is>
          <t>м08-03-591-1</t>
        </is>
      </c>
      <c r="J1651" s="18" t="n"/>
      <c r="K1651" s="23" t="n"/>
      <c r="L1651" s="31" t="n"/>
    </row>
    <row r="1652">
      <c r="C1652" s="45" t="inlineStr">
        <is>
          <t>Объем: 0,21=(4+17)/100</t>
        </is>
      </c>
    </row>
    <row r="1653" ht="14.25" customHeight="1">
      <c r="A1653" s="28" t="n"/>
      <c r="B1653" s="29" t="n"/>
      <c r="C1653" s="29" t="inlineStr">
        <is>
          <t>Зарплата</t>
        </is>
      </c>
      <c r="D1653" s="30" t="n"/>
      <c r="E1653" s="24" t="n"/>
      <c r="F1653" s="23" t="n">
        <v>313.47</v>
      </c>
      <c r="G1653" s="18" t="n"/>
      <c r="H1653" s="23" t="n">
        <v>65.83</v>
      </c>
      <c r="I1653" s="18" t="n"/>
      <c r="J1653" s="18" t="n">
        <v>56.04</v>
      </c>
      <c r="K1653" s="23" t="n">
        <v>3689.04</v>
      </c>
      <c r="L1653" s="31" t="n"/>
    </row>
    <row r="1654" ht="14.25" customHeight="1">
      <c r="A1654" s="28" t="n"/>
      <c r="B1654" s="29" t="n"/>
      <c r="C1654" s="29" t="inlineStr">
        <is>
          <t>Эксплуатация машин</t>
        </is>
      </c>
      <c r="D1654" s="30" t="n"/>
      <c r="E1654" s="24" t="n"/>
      <c r="F1654" s="23" t="n">
        <v>13.78</v>
      </c>
      <c r="G1654" s="18" t="n"/>
      <c r="H1654" s="23" t="n">
        <v>2.89</v>
      </c>
      <c r="I1654" s="18" t="n"/>
      <c r="J1654" s="18" t="n">
        <v>9.42</v>
      </c>
      <c r="K1654" s="23" t="n">
        <v>27.26</v>
      </c>
      <c r="L1654" s="31" t="n"/>
    </row>
    <row r="1655" ht="14.25" customHeight="1">
      <c r="A1655" s="28" t="n"/>
      <c r="B1655" s="29" t="n"/>
      <c r="C1655" s="29" t="inlineStr">
        <is>
          <t>в т.ч. зарплата машинистов</t>
        </is>
      </c>
      <c r="D1655" s="30" t="n"/>
      <c r="E1655" s="24" t="n"/>
      <c r="F1655" s="23" t="n">
        <v>0.41</v>
      </c>
      <c r="G1655" s="18" t="n"/>
      <c r="H1655" s="32" t="n">
        <v>0.09</v>
      </c>
      <c r="I1655" s="18" t="n"/>
      <c r="J1655" s="18" t="n">
        <v>56.04</v>
      </c>
      <c r="K1655" s="32" t="n">
        <v>4.83</v>
      </c>
      <c r="L1655" s="31" t="n"/>
    </row>
    <row r="1656" ht="14.25" customHeight="1">
      <c r="A1656" s="28" t="n"/>
      <c r="B1656" s="29" t="n"/>
      <c r="C1656" s="29" t="inlineStr">
        <is>
          <t>Материальные ресурсы</t>
        </is>
      </c>
      <c r="D1656" s="30" t="n"/>
      <c r="E1656" s="24" t="n"/>
      <c r="F1656" s="23" t="n">
        <v>106.09</v>
      </c>
      <c r="G1656" s="18" t="n"/>
      <c r="H1656" s="23" t="n">
        <v>22.28</v>
      </c>
      <c r="I1656" s="18" t="n"/>
      <c r="J1656" s="18" t="n">
        <v>5.68</v>
      </c>
      <c r="K1656" s="23" t="n">
        <v>126.54</v>
      </c>
      <c r="L1656" s="31" t="n"/>
    </row>
    <row r="1657" ht="14.25" customHeight="1">
      <c r="A1657" s="28" t="n"/>
      <c r="B1657" s="29" t="n"/>
      <c r="C1657" s="29" t="inlineStr">
        <is>
          <t>НР от ФОТ</t>
        </is>
      </c>
      <c r="D1657" s="30" t="inlineStr">
        <is>
          <t>%</t>
        </is>
      </c>
      <c r="E1657" s="24" t="n">
        <v>97</v>
      </c>
      <c r="F1657" s="33" t="n"/>
      <c r="G1657" s="18" t="n"/>
      <c r="H1657" s="23" t="n">
        <v>63.94</v>
      </c>
      <c r="I1657" s="34" t="n"/>
      <c r="J1657" s="19" t="n">
        <v>97</v>
      </c>
      <c r="K1657" s="23" t="n">
        <v>3583.05</v>
      </c>
      <c r="L1657" s="31" t="n"/>
    </row>
    <row r="1658" ht="14.25" customHeight="1">
      <c r="A1658" s="28" t="n"/>
      <c r="B1658" s="29" t="n"/>
      <c r="C1658" s="29" t="inlineStr">
        <is>
          <t>СП от ФОТ</t>
        </is>
      </c>
      <c r="D1658" s="30" t="inlineStr">
        <is>
          <t>%</t>
        </is>
      </c>
      <c r="E1658" s="24" t="n">
        <v>51</v>
      </c>
      <c r="F1658" s="33" t="n"/>
      <c r="G1658" s="18" t="n"/>
      <c r="H1658" s="23" t="n">
        <v>33.62</v>
      </c>
      <c r="I1658" s="34" t="n"/>
      <c r="J1658" s="19" t="n">
        <v>51</v>
      </c>
      <c r="K1658" s="23" t="n">
        <v>1883.87</v>
      </c>
      <c r="L1658" s="31" t="n"/>
    </row>
    <row r="1659" ht="14.25" customHeight="1">
      <c r="A1659" s="35" t="n"/>
      <c r="B1659" s="36" t="n"/>
      <c r="C1659" s="36" t="inlineStr">
        <is>
          <t>Затраты труда</t>
        </is>
      </c>
      <c r="D1659" s="37" t="inlineStr">
        <is>
          <t>чел-ч</t>
        </is>
      </c>
      <c r="E1659" s="38" t="n">
        <v>31.6</v>
      </c>
      <c r="F1659" s="39" t="n"/>
      <c r="G1659" s="40" t="n"/>
      <c r="H1659" s="39" t="n"/>
      <c r="I1659" s="40" t="n"/>
      <c r="J1659" s="40" t="n"/>
      <c r="K1659" s="39" t="n"/>
      <c r="L1659" s="41" t="n">
        <v>6.636</v>
      </c>
    </row>
    <row r="1660" ht="15" customHeight="1">
      <c r="G1660" s="81" t="n">
        <v>188.56</v>
      </c>
      <c r="J1660" s="81" t="n">
        <v>9309.76</v>
      </c>
      <c r="L1660" s="42" t="n">
        <v>6.636</v>
      </c>
    </row>
    <row r="1661" ht="28.5" customHeight="1">
      <c r="A1661" s="28" t="inlineStr">
        <is>
          <t>177</t>
        </is>
      </c>
      <c r="B1661" s="29" t="inlineStr">
        <is>
          <t>м08-03-591-10</t>
        </is>
      </c>
      <c r="C1661" s="29" t="inlineStr">
        <is>
          <t>Розетка штепсельная полугерметическая и герметическая</t>
        </is>
      </c>
      <c r="D1661" s="30" t="inlineStr">
        <is>
          <t>100 шт.</t>
        </is>
      </c>
      <c r="E1661" s="24" t="n">
        <v>0.07000000000000001</v>
      </c>
      <c r="F1661" s="23" t="n">
        <v>777.33</v>
      </c>
      <c r="G1661" s="18" t="n"/>
      <c r="H1661" s="23" t="n"/>
      <c r="I1661" s="18" t="inlineStr">
        <is>
          <t>м08-03-591-10</t>
        </is>
      </c>
      <c r="J1661" s="18" t="n"/>
      <c r="K1661" s="23" t="n"/>
      <c r="L1661" s="31" t="n"/>
    </row>
    <row r="1662">
      <c r="C1662" s="45" t="inlineStr">
        <is>
          <t>Объем: 0,07=(7)/100</t>
        </is>
      </c>
    </row>
    <row r="1663" ht="14.25" customHeight="1">
      <c r="A1663" s="28" t="n"/>
      <c r="B1663" s="29" t="n"/>
      <c r="C1663" s="29" t="inlineStr">
        <is>
          <t>Зарплата</t>
        </is>
      </c>
      <c r="D1663" s="30" t="n"/>
      <c r="E1663" s="24" t="n"/>
      <c r="F1663" s="23" t="n">
        <v>603.9299999999999</v>
      </c>
      <c r="G1663" s="18" t="n"/>
      <c r="H1663" s="23" t="n">
        <v>42.28</v>
      </c>
      <c r="I1663" s="18" t="n"/>
      <c r="J1663" s="18" t="n">
        <v>56.04</v>
      </c>
      <c r="K1663" s="23" t="n">
        <v>2369.1</v>
      </c>
      <c r="L1663" s="31" t="n"/>
    </row>
    <row r="1664" ht="14.25" customHeight="1">
      <c r="A1664" s="28" t="n"/>
      <c r="B1664" s="29" t="n"/>
      <c r="C1664" s="29" t="inlineStr">
        <is>
          <t>Эксплуатация машин</t>
        </is>
      </c>
      <c r="D1664" s="30" t="n"/>
      <c r="E1664" s="24" t="n"/>
      <c r="F1664" s="23" t="n">
        <v>41.8</v>
      </c>
      <c r="G1664" s="18" t="n"/>
      <c r="H1664" s="23" t="n">
        <v>2.93</v>
      </c>
      <c r="I1664" s="18" t="n"/>
      <c r="J1664" s="18" t="n">
        <v>13.22</v>
      </c>
      <c r="K1664" s="23" t="n">
        <v>38.68</v>
      </c>
      <c r="L1664" s="31" t="n"/>
    </row>
    <row r="1665" ht="14.25" customHeight="1">
      <c r="A1665" s="28" t="n"/>
      <c r="B1665" s="29" t="n"/>
      <c r="C1665" s="29" t="inlineStr">
        <is>
          <t>в т.ч. зарплата машинистов</t>
        </is>
      </c>
      <c r="D1665" s="30" t="n"/>
      <c r="E1665" s="24" t="n"/>
      <c r="F1665" s="23" t="n">
        <v>1.08</v>
      </c>
      <c r="G1665" s="18" t="n"/>
      <c r="H1665" s="32" t="n">
        <v>0.08</v>
      </c>
      <c r="I1665" s="18" t="n"/>
      <c r="J1665" s="18" t="n">
        <v>56.04</v>
      </c>
      <c r="K1665" s="32" t="n">
        <v>4.24</v>
      </c>
      <c r="L1665" s="31" t="n"/>
    </row>
    <row r="1666" ht="14.25" customHeight="1">
      <c r="A1666" s="28" t="n"/>
      <c r="B1666" s="29" t="n"/>
      <c r="C1666" s="29" t="inlineStr">
        <is>
          <t>Материальные ресурсы</t>
        </is>
      </c>
      <c r="D1666" s="30" t="n"/>
      <c r="E1666" s="24" t="n"/>
      <c r="F1666" s="23" t="n">
        <v>131.6</v>
      </c>
      <c r="G1666" s="18" t="n"/>
      <c r="H1666" s="23" t="n">
        <v>9.210000000000001</v>
      </c>
      <c r="I1666" s="18" t="n"/>
      <c r="J1666" s="18" t="n">
        <v>17.26</v>
      </c>
      <c r="K1666" s="23" t="n">
        <v>159</v>
      </c>
      <c r="L1666" s="31" t="n"/>
    </row>
    <row r="1667" ht="14.25" customHeight="1">
      <c r="A1667" s="28" t="n"/>
      <c r="B1667" s="29" t="n"/>
      <c r="C1667" s="29" t="inlineStr">
        <is>
          <t>НР от ФОТ</t>
        </is>
      </c>
      <c r="D1667" s="30" t="inlineStr">
        <is>
          <t>%</t>
        </is>
      </c>
      <c r="E1667" s="24" t="n">
        <v>97</v>
      </c>
      <c r="F1667" s="33" t="n"/>
      <c r="G1667" s="18" t="n"/>
      <c r="H1667" s="23" t="n">
        <v>41.09</v>
      </c>
      <c r="I1667" s="34" t="n"/>
      <c r="J1667" s="19" t="n">
        <v>97</v>
      </c>
      <c r="K1667" s="23" t="n">
        <v>2302.14</v>
      </c>
      <c r="L1667" s="31" t="n"/>
    </row>
    <row r="1668" ht="14.25" customHeight="1">
      <c r="A1668" s="28" t="n"/>
      <c r="B1668" s="29" t="n"/>
      <c r="C1668" s="29" t="inlineStr">
        <is>
          <t>СП от ФОТ</t>
        </is>
      </c>
      <c r="D1668" s="30" t="inlineStr">
        <is>
          <t>%</t>
        </is>
      </c>
      <c r="E1668" s="24" t="n">
        <v>51</v>
      </c>
      <c r="F1668" s="33" t="n"/>
      <c r="G1668" s="18" t="n"/>
      <c r="H1668" s="23" t="n">
        <v>21.6</v>
      </c>
      <c r="I1668" s="34" t="n"/>
      <c r="J1668" s="19" t="n">
        <v>51</v>
      </c>
      <c r="K1668" s="23" t="n">
        <v>1210.4</v>
      </c>
      <c r="L1668" s="31" t="n"/>
    </row>
    <row r="1669" ht="14.25" customHeight="1">
      <c r="A1669" s="35" t="n"/>
      <c r="B1669" s="36" t="n"/>
      <c r="C1669" s="36" t="inlineStr">
        <is>
          <t>Затраты труда</t>
        </is>
      </c>
      <c r="D1669" s="37" t="inlineStr">
        <is>
          <t>чел-ч</t>
        </is>
      </c>
      <c r="E1669" s="38" t="n">
        <v>60.88</v>
      </c>
      <c r="F1669" s="39" t="n"/>
      <c r="G1669" s="40" t="n"/>
      <c r="H1669" s="39" t="n"/>
      <c r="I1669" s="40" t="n"/>
      <c r="J1669" s="40" t="n"/>
      <c r="K1669" s="39" t="n"/>
      <c r="L1669" s="41" t="n">
        <v>4.2616</v>
      </c>
    </row>
    <row r="1670" ht="15" customHeight="1">
      <c r="G1670" s="81" t="n">
        <v>117.11</v>
      </c>
      <c r="J1670" s="81" t="n">
        <v>6079.32</v>
      </c>
      <c r="L1670" s="42" t="n">
        <v>4.2616</v>
      </c>
    </row>
    <row r="1671" ht="71.25" customHeight="1">
      <c r="A1671" s="28" t="inlineStr">
        <is>
          <t>178</t>
        </is>
      </c>
      <c r="B1671" s="29" t="inlineStr">
        <is>
          <t>м08-03-545-1</t>
        </is>
      </c>
      <c r="C1671" s="29" t="inlineStr">
        <is>
          <t>Коробка (ящик) с зажимами для кабелей и проводов сечением до 6 мм2, устанавливаемая на конструкции на стене или колонне, количество зажимов до 10</t>
        </is>
      </c>
      <c r="D1671" s="30" t="inlineStr">
        <is>
          <t>1  ШТ.</t>
        </is>
      </c>
      <c r="E1671" s="24" t="n">
        <v>69</v>
      </c>
      <c r="F1671" s="23" t="n">
        <v>80.55</v>
      </c>
      <c r="G1671" s="18" t="n"/>
      <c r="H1671" s="23" t="n"/>
      <c r="I1671" s="18" t="inlineStr">
        <is>
          <t>м08-03-545-1</t>
        </is>
      </c>
      <c r="J1671" s="18" t="n"/>
      <c r="K1671" s="23" t="n"/>
      <c r="L1671" s="31" t="n"/>
    </row>
    <row r="1672">
      <c r="C1672" s="45" t="inlineStr">
        <is>
          <t>Объем: 69=42+27</t>
        </is>
      </c>
    </row>
    <row r="1673" ht="14.25" customHeight="1">
      <c r="A1673" s="28" t="n"/>
      <c r="B1673" s="29" t="n"/>
      <c r="C1673" s="29" t="inlineStr">
        <is>
          <t>Зарплата</t>
        </is>
      </c>
      <c r="D1673" s="30" t="n"/>
      <c r="E1673" s="24" t="n"/>
      <c r="F1673" s="23" t="n">
        <v>31.11</v>
      </c>
      <c r="G1673" s="18" t="n"/>
      <c r="H1673" s="23" t="n">
        <v>2146.59</v>
      </c>
      <c r="I1673" s="18" t="n"/>
      <c r="J1673" s="18" t="n">
        <v>56.04</v>
      </c>
      <c r="K1673" s="23" t="n">
        <v>120294.9</v>
      </c>
      <c r="L1673" s="31" t="n"/>
    </row>
    <row r="1674" ht="14.25" customHeight="1">
      <c r="A1674" s="28" t="n"/>
      <c r="B1674" s="29" t="n"/>
      <c r="C1674" s="29" t="inlineStr">
        <is>
          <t>Эксплуатация машин</t>
        </is>
      </c>
      <c r="D1674" s="30" t="n"/>
      <c r="E1674" s="24" t="n"/>
      <c r="F1674" s="23" t="n">
        <v>2.1</v>
      </c>
      <c r="G1674" s="18" t="n"/>
      <c r="H1674" s="23" t="n">
        <v>144.9</v>
      </c>
      <c r="I1674" s="18" t="n"/>
      <c r="J1674" s="18" t="n">
        <v>9.9</v>
      </c>
      <c r="K1674" s="23" t="n">
        <v>1434.51</v>
      </c>
      <c r="L1674" s="31" t="n"/>
    </row>
    <row r="1675" ht="14.25" customHeight="1">
      <c r="A1675" s="28" t="n"/>
      <c r="B1675" s="29" t="n"/>
      <c r="C1675" s="29" t="inlineStr">
        <is>
          <t>Материальные ресурсы</t>
        </is>
      </c>
      <c r="D1675" s="30" t="n"/>
      <c r="E1675" s="24" t="n"/>
      <c r="F1675" s="23" t="n">
        <v>47.34</v>
      </c>
      <c r="G1675" s="18" t="n"/>
      <c r="H1675" s="23" t="n">
        <v>3266.46</v>
      </c>
      <c r="I1675" s="18" t="n"/>
      <c r="J1675" s="18" t="n">
        <v>13.84</v>
      </c>
      <c r="K1675" s="23" t="n">
        <v>45207.81</v>
      </c>
      <c r="L1675" s="31" t="n"/>
    </row>
    <row r="1676" ht="14.25" customHeight="1">
      <c r="A1676" s="28" t="n"/>
      <c r="B1676" s="29" t="n"/>
      <c r="C1676" s="29" t="inlineStr">
        <is>
          <t>НР от ФОТ</t>
        </is>
      </c>
      <c r="D1676" s="30" t="inlineStr">
        <is>
          <t>%</t>
        </is>
      </c>
      <c r="E1676" s="24" t="n">
        <v>97</v>
      </c>
      <c r="F1676" s="33" t="n"/>
      <c r="G1676" s="18" t="n"/>
      <c r="H1676" s="23" t="n">
        <v>2082.19</v>
      </c>
      <c r="I1676" s="34" t="n"/>
      <c r="J1676" s="19" t="n">
        <v>97</v>
      </c>
      <c r="K1676" s="23" t="n">
        <v>116686.05</v>
      </c>
      <c r="L1676" s="31" t="n"/>
    </row>
    <row r="1677" ht="14.25" customHeight="1">
      <c r="A1677" s="28" t="n"/>
      <c r="B1677" s="29" t="n"/>
      <c r="C1677" s="29" t="inlineStr">
        <is>
          <t>СП от ФОТ</t>
        </is>
      </c>
      <c r="D1677" s="30" t="inlineStr">
        <is>
          <t>%</t>
        </is>
      </c>
      <c r="E1677" s="24" t="n">
        <v>51</v>
      </c>
      <c r="F1677" s="33" t="n"/>
      <c r="G1677" s="18" t="n"/>
      <c r="H1677" s="23" t="n">
        <v>1094.76</v>
      </c>
      <c r="I1677" s="34" t="n"/>
      <c r="J1677" s="19" t="n">
        <v>51</v>
      </c>
      <c r="K1677" s="23" t="n">
        <v>61350.4</v>
      </c>
      <c r="L1677" s="31" t="n"/>
    </row>
    <row r="1678" ht="14.25" customHeight="1">
      <c r="A1678" s="35" t="n"/>
      <c r="B1678" s="36" t="n"/>
      <c r="C1678" s="36" t="inlineStr">
        <is>
          <t>Затраты труда</t>
        </is>
      </c>
      <c r="D1678" s="37" t="inlineStr">
        <is>
          <t>чел-ч</t>
        </is>
      </c>
      <c r="E1678" s="38" t="n">
        <v>3.31</v>
      </c>
      <c r="F1678" s="39" t="n"/>
      <c r="G1678" s="40" t="n"/>
      <c r="H1678" s="39" t="n"/>
      <c r="I1678" s="40" t="n"/>
      <c r="J1678" s="40" t="n"/>
      <c r="K1678" s="39" t="n"/>
      <c r="L1678" s="41" t="n">
        <v>228.39</v>
      </c>
    </row>
    <row r="1679" ht="15" customHeight="1">
      <c r="G1679" s="81" t="n">
        <v>8734.9</v>
      </c>
      <c r="J1679" s="81" t="n">
        <v>344973.67</v>
      </c>
      <c r="L1679" s="42" t="n">
        <v>228.39</v>
      </c>
    </row>
    <row r="1680" ht="69.75" customHeight="1">
      <c r="A1680" s="35" t="inlineStr">
        <is>
          <t>179</t>
        </is>
      </c>
      <c r="B1680" s="36" t="inlineStr">
        <is>
          <t>Прайс-лист</t>
        </is>
      </c>
      <c r="C1680" s="36" t="inlineStr">
        <is>
          <t>FORS Выключатель 1-клавишный проходной для открытой уста-новки 10А IP54 ВС20-1-0-ФБ белый IEK  EVS10-K01-10-54-DC
372,05 = [445 / 1,22] +  2% Заг.скл</t>
        </is>
      </c>
      <c r="D1680" s="37" t="inlineStr">
        <is>
          <t>ШТ</t>
        </is>
      </c>
      <c r="E1680" s="38" t="n">
        <v>4</v>
      </c>
      <c r="F1680" s="39" t="n">
        <v>364.75</v>
      </c>
      <c r="G1680" s="40" t="n"/>
      <c r="H1680" s="39" t="n">
        <v>1459</v>
      </c>
      <c r="I1680" s="40" t="n"/>
      <c r="J1680" s="40" t="n">
        <v>9.82</v>
      </c>
      <c r="K1680" s="39" t="n">
        <v>1488.2</v>
      </c>
      <c r="L1680" s="44" t="n"/>
    </row>
    <row r="1681" ht="15" customHeight="1">
      <c r="G1681" s="81" t="n">
        <v>1459</v>
      </c>
      <c r="J1681" s="81" t="n">
        <v>1488.2</v>
      </c>
      <c r="L1681" s="42" t="n">
        <v>0</v>
      </c>
    </row>
    <row r="1682" ht="69.75" customHeight="1">
      <c r="A1682" s="35" t="inlineStr">
        <is>
          <t>180</t>
        </is>
      </c>
      <c r="B1682" s="36" t="inlineStr">
        <is>
          <t>Прайс-лист</t>
        </is>
      </c>
      <c r="C1682" s="36" t="inlineStr">
        <is>
          <t>Выключатель 1-клавишный для открытой установки ВС20-1-0-ГПБ IP54 ГЕРМЕС PLUS (цвет клавиши: белый) IEK   EVMP10-K01-10-54-EC
300,98 = [360 / 1,22] +  2% Заг.скл</t>
        </is>
      </c>
      <c r="D1682" s="37" t="inlineStr">
        <is>
          <t>ШТ</t>
        </is>
      </c>
      <c r="E1682" s="38" t="n">
        <v>17</v>
      </c>
      <c r="F1682" s="39" t="n">
        <v>295.08</v>
      </c>
      <c r="G1682" s="40" t="n"/>
      <c r="H1682" s="39" t="n">
        <v>5016.36</v>
      </c>
      <c r="I1682" s="40" t="n"/>
      <c r="J1682" s="40" t="n">
        <v>9.82</v>
      </c>
      <c r="K1682" s="39" t="n">
        <v>5116.66</v>
      </c>
      <c r="L1682" s="44" t="n"/>
    </row>
    <row r="1683" ht="15" customHeight="1">
      <c r="G1683" s="81" t="n">
        <v>5016.36</v>
      </c>
      <c r="J1683" s="81" t="n">
        <v>5116.66</v>
      </c>
      <c r="L1683" s="42" t="n">
        <v>0</v>
      </c>
    </row>
    <row r="1684" ht="69.75" customHeight="1">
      <c r="A1684" s="35" t="inlineStr">
        <is>
          <t>181</t>
        </is>
      </c>
      <c r="B1684" s="36" t="inlineStr">
        <is>
          <t>Прайс-лист</t>
        </is>
      </c>
      <c r="C1684" s="36" t="inlineStr">
        <is>
          <t>Коробка распаячная КМ41238 для открытой проводки с откидной крышкой безгалогенная (HF) 80х80х50мм IP54
63,55 = [76 / 1,22] +  2% Заг.скл</t>
        </is>
      </c>
      <c r="D1684" s="37" t="inlineStr">
        <is>
          <t>ШТ</t>
        </is>
      </c>
      <c r="E1684" s="38" t="n">
        <v>42</v>
      </c>
      <c r="F1684" s="39" t="n">
        <v>62.3</v>
      </c>
      <c r="G1684" s="40" t="n"/>
      <c r="H1684" s="39" t="n">
        <v>2616.6</v>
      </c>
      <c r="I1684" s="40" t="n"/>
      <c r="J1684" s="40" t="n">
        <v>9.82</v>
      </c>
      <c r="K1684" s="39" t="n">
        <v>2669.1</v>
      </c>
      <c r="L1684" s="44" t="n"/>
    </row>
    <row r="1685" ht="15" customHeight="1">
      <c r="G1685" s="81" t="n">
        <v>2616.6</v>
      </c>
      <c r="J1685" s="81" t="n">
        <v>2669.1</v>
      </c>
      <c r="L1685" s="42" t="n">
        <v>0</v>
      </c>
    </row>
    <row r="1686" ht="41.25" customHeight="1">
      <c r="A1686" s="35" t="inlineStr">
        <is>
          <t>182</t>
        </is>
      </c>
      <c r="B1686" s="36" t="inlineStr">
        <is>
          <t>Прайс-лист</t>
        </is>
      </c>
      <c r="C1686" s="36" t="inlineStr">
        <is>
          <t>Коробка огнестойкая для открытой проводки  100х100х50  мм
1 196,41 = [1 431 / 1,22] +  2% Заг.скл</t>
        </is>
      </c>
      <c r="D1686" s="37" t="inlineStr">
        <is>
          <t>ШТ</t>
        </is>
      </c>
      <c r="E1686" s="38" t="n">
        <v>27</v>
      </c>
      <c r="F1686" s="39" t="n">
        <v>1172.95</v>
      </c>
      <c r="G1686" s="40" t="n"/>
      <c r="H1686" s="39" t="n">
        <v>31669.65</v>
      </c>
      <c r="I1686" s="40" t="n"/>
      <c r="J1686" s="40" t="n">
        <v>9.82</v>
      </c>
      <c r="K1686" s="39" t="n">
        <v>32303.07</v>
      </c>
      <c r="L1686" s="44" t="n"/>
    </row>
    <row r="1687" ht="15" customHeight="1">
      <c r="G1687" s="81" t="n">
        <v>31669.65</v>
      </c>
      <c r="J1687" s="81" t="n">
        <v>32303.07</v>
      </c>
      <c r="L1687" s="42" t="n">
        <v>0</v>
      </c>
    </row>
    <row r="1688" ht="69.75" customHeight="1">
      <c r="A1688" s="35" t="inlineStr">
        <is>
          <t>183</t>
        </is>
      </c>
      <c r="B1688" s="36" t="inlineStr">
        <is>
          <t>Прайс-лист</t>
        </is>
      </c>
      <c r="C1688" s="36" t="inlineStr">
        <is>
          <t>Розетка одноместн, брызгозащищенная IP44, без заземляющих контактов (для ремонтного освещения)  РА16-236 о/у
133,77 = [160 / 1,22] +  2% Заг.скл</t>
        </is>
      </c>
      <c r="D1688" s="37" t="inlineStr">
        <is>
          <t>ШТ</t>
        </is>
      </c>
      <c r="E1688" s="38" t="n">
        <v>7</v>
      </c>
      <c r="F1688" s="39" t="n">
        <v>131.15</v>
      </c>
      <c r="G1688" s="40" t="n"/>
      <c r="H1688" s="39" t="n">
        <v>918.05</v>
      </c>
      <c r="I1688" s="40" t="n"/>
      <c r="J1688" s="40" t="n">
        <v>9.82</v>
      </c>
      <c r="K1688" s="39" t="n">
        <v>936.39</v>
      </c>
      <c r="L1688" s="44" t="n"/>
    </row>
    <row r="1689" ht="15" customHeight="1">
      <c r="G1689" s="81" t="n">
        <v>918.05</v>
      </c>
      <c r="J1689" s="81" t="n">
        <v>936.39</v>
      </c>
      <c r="L1689" s="42" t="n">
        <v>0</v>
      </c>
    </row>
    <row r="1690" ht="41.25" customHeight="1">
      <c r="A1690" s="35" t="inlineStr">
        <is>
          <t>184</t>
        </is>
      </c>
      <c r="B1690" s="36" t="inlineStr">
        <is>
          <t>Прайс-лист</t>
        </is>
      </c>
      <c r="C1690" s="36" t="inlineStr">
        <is>
          <t>Клемма 3-проводная для проводников сечением 0,5-6,0 мм2
41,80 = [50 / 1,22] +  2% Заг.скл</t>
        </is>
      </c>
      <c r="D1690" s="37" t="inlineStr">
        <is>
          <t>ШТ</t>
        </is>
      </c>
      <c r="E1690" s="38" t="n">
        <v>200</v>
      </c>
      <c r="F1690" s="39" t="n">
        <v>40.98</v>
      </c>
      <c r="G1690" s="40" t="n"/>
      <c r="H1690" s="39" t="n">
        <v>8196</v>
      </c>
      <c r="I1690" s="40" t="n"/>
      <c r="J1690" s="40" t="n">
        <v>9.82</v>
      </c>
      <c r="K1690" s="39" t="n">
        <v>8360</v>
      </c>
      <c r="L1690" s="44" t="n"/>
    </row>
    <row r="1691" ht="15" customHeight="1">
      <c r="G1691" s="81" t="n">
        <v>8196</v>
      </c>
      <c r="J1691" s="81" t="n">
        <v>8360</v>
      </c>
      <c r="L1691" s="42" t="n">
        <v>0</v>
      </c>
    </row>
    <row r="1692" ht="41.25" customHeight="1">
      <c r="A1692" s="35" t="inlineStr">
        <is>
          <t>185</t>
        </is>
      </c>
      <c r="B1692" s="36" t="inlineStr">
        <is>
          <t>Прайс-лист</t>
        </is>
      </c>
      <c r="C1692" s="36" t="inlineStr">
        <is>
          <t>Клемма 2-проводная для проводников сечением 0,5-6,0 мм2
31,77 = [38 / 1,22] +  2% Заг.скл</t>
        </is>
      </c>
      <c r="D1692" s="37" t="inlineStr">
        <is>
          <t>ШТ</t>
        </is>
      </c>
      <c r="E1692" s="38" t="n">
        <v>100</v>
      </c>
      <c r="F1692" s="39" t="n">
        <v>31.15</v>
      </c>
      <c r="G1692" s="40" t="n"/>
      <c r="H1692" s="39" t="n">
        <v>3115</v>
      </c>
      <c r="I1692" s="40" t="n"/>
      <c r="J1692" s="40" t="n">
        <v>9.82</v>
      </c>
      <c r="K1692" s="39" t="n">
        <v>3177</v>
      </c>
      <c r="L1692" s="44" t="n"/>
    </row>
    <row r="1693" ht="15" customHeight="1">
      <c r="G1693" s="81" t="n">
        <v>3115</v>
      </c>
      <c r="J1693" s="81" t="n">
        <v>3177</v>
      </c>
      <c r="L1693" s="42" t="n">
        <v>0</v>
      </c>
    </row>
    <row r="1694" ht="55.5" customHeight="1">
      <c r="A1694" s="35" t="inlineStr">
        <is>
          <t>186</t>
        </is>
      </c>
      <c r="B1694" s="36" t="inlineStr">
        <is>
          <t>Прайс-лист</t>
        </is>
      </c>
      <c r="C1694" s="36" t="inlineStr">
        <is>
          <t>Труба гофрированная из ПВХ Дн=25 мм (для сети ремонтного освещения и спусков к выключателям и розеткам)
1 462,28 = [1 749 / 1,22] +  2% Заг.скл</t>
        </is>
      </c>
      <c r="D1694" s="37" t="inlineStr">
        <is>
          <t>м</t>
        </is>
      </c>
      <c r="E1694" s="38" t="n">
        <v>50</v>
      </c>
      <c r="F1694" s="39" t="n">
        <v>1433.61</v>
      </c>
      <c r="G1694" s="40" t="n"/>
      <c r="H1694" s="39" t="n">
        <v>71680.5</v>
      </c>
      <c r="I1694" s="40" t="n"/>
      <c r="J1694" s="40" t="n">
        <v>9.82</v>
      </c>
      <c r="K1694" s="39" t="n">
        <v>73114</v>
      </c>
      <c r="L1694" s="44" t="n"/>
    </row>
    <row r="1695" ht="15" customHeight="1">
      <c r="G1695" s="81" t="n">
        <v>71680.5</v>
      </c>
      <c r="J1695" s="81" t="n">
        <v>73114</v>
      </c>
      <c r="L1695" s="42" t="n">
        <v>0</v>
      </c>
    </row>
    <row r="1696" ht="55.5" customHeight="1">
      <c r="A1696" s="35" t="inlineStr">
        <is>
          <t>187</t>
        </is>
      </c>
      <c r="B1696" s="36" t="inlineStr">
        <is>
          <t>Прайс-лист</t>
        </is>
      </c>
      <c r="C1696" s="36" t="inlineStr">
        <is>
          <t>Коробка огнестойкая разветвительная для о/п двухкомпонентная   100х100х50 мм цвет ral 2003 (оранж.)
1 883,65 = [2 253 / 1,22] +  2% Заг.скл</t>
        </is>
      </c>
      <c r="D1696" s="37" t="inlineStr">
        <is>
          <t>ШТ</t>
        </is>
      </c>
      <c r="E1696" s="38" t="n">
        <v>10</v>
      </c>
      <c r="F1696" s="39" t="n">
        <v>1846.72</v>
      </c>
      <c r="G1696" s="40" t="n"/>
      <c r="H1696" s="39" t="n">
        <v>18467.2</v>
      </c>
      <c r="I1696" s="40" t="n"/>
      <c r="J1696" s="40" t="n">
        <v>9.82</v>
      </c>
      <c r="K1696" s="39" t="n">
        <v>18836.5</v>
      </c>
      <c r="L1696" s="44" t="n"/>
    </row>
    <row r="1697" ht="15" customHeight="1">
      <c r="G1697" s="81" t="n">
        <v>18467.2</v>
      </c>
      <c r="J1697" s="81" t="n">
        <v>18836.5</v>
      </c>
      <c r="L1697" s="42" t="n">
        <v>0</v>
      </c>
    </row>
    <row r="1698" ht="55.5" customHeight="1">
      <c r="A1698" s="35" t="inlineStr">
        <is>
          <t>188</t>
        </is>
      </c>
      <c r="B1698" s="36" t="inlineStr">
        <is>
          <t>Прайс-лист</t>
        </is>
      </c>
      <c r="C1698" s="36" t="inlineStr">
        <is>
          <t>Труба жесткая ПВХ 2-х метровая легкая оранжевая d25 мм (80м/уп) Промрукав
5 953,63 = [7 121 / 1,22] +  2% Заг.скл</t>
        </is>
      </c>
      <c r="D1698" s="37" t="inlineStr">
        <is>
          <t>уп</t>
        </is>
      </c>
      <c r="E1698" s="38" t="n">
        <v>1</v>
      </c>
      <c r="F1698" s="39" t="n">
        <v>5836.89</v>
      </c>
      <c r="G1698" s="40" t="n"/>
      <c r="H1698" s="39" t="n">
        <v>5836.89</v>
      </c>
      <c r="I1698" s="40" t="n"/>
      <c r="J1698" s="40" t="n">
        <v>9.82</v>
      </c>
      <c r="K1698" s="39" t="n">
        <v>5953.63</v>
      </c>
      <c r="L1698" s="44" t="n"/>
    </row>
    <row r="1699" ht="15" customHeight="1">
      <c r="G1699" s="81" t="n">
        <v>5836.89</v>
      </c>
      <c r="J1699" s="81" t="n">
        <v>5953.63</v>
      </c>
      <c r="L1699" s="42" t="n">
        <v>0</v>
      </c>
    </row>
    <row r="1700" ht="55.5" customHeight="1">
      <c r="A1700" s="35" t="inlineStr">
        <is>
          <t>189</t>
        </is>
      </c>
      <c r="B1700" s="36" t="inlineStr">
        <is>
          <t>Прайс-лист</t>
        </is>
      </c>
      <c r="C1700" s="36" t="inlineStr">
        <is>
          <t>Комплекты для крепления ОКЛ с использованием самореза, дюбеля и скобы (100 шт) Промрукав
2 214,74 = [2 649 / 1,22] +  2% Заг.скл</t>
        </is>
      </c>
      <c r="D1700" s="37" t="inlineStr">
        <is>
          <t>уп</t>
        </is>
      </c>
      <c r="E1700" s="38" t="n">
        <v>4</v>
      </c>
      <c r="F1700" s="39" t="n">
        <v>2171.31</v>
      </c>
      <c r="G1700" s="40" t="n"/>
      <c r="H1700" s="39" t="n">
        <v>8685.24</v>
      </c>
      <c r="I1700" s="40" t="n"/>
      <c r="J1700" s="40" t="n">
        <v>9.82</v>
      </c>
      <c r="K1700" s="39" t="n">
        <v>8858.959999999999</v>
      </c>
      <c r="L1700" s="44" t="n"/>
    </row>
    <row r="1701" ht="15" customHeight="1">
      <c r="G1701" s="81" t="n">
        <v>8685.24</v>
      </c>
      <c r="J1701" s="81" t="n">
        <v>8858.959999999999</v>
      </c>
      <c r="L1701" s="42" t="n">
        <v>0</v>
      </c>
    </row>
    <row r="1702" ht="28.5" customHeight="1">
      <c r="A1702" s="35" t="inlineStr">
        <is>
          <t>190</t>
        </is>
      </c>
      <c r="B1702" s="36" t="inlineStr">
        <is>
          <t>Прайс-лист</t>
        </is>
      </c>
      <c r="C1702" s="36" t="inlineStr">
        <is>
          <t>Паста контактная проводящая, 100 гр.
808,47 = [967 / 1,22] +  2% Заг.скл</t>
        </is>
      </c>
      <c r="D1702" s="37" t="inlineStr">
        <is>
          <t>ШТ</t>
        </is>
      </c>
      <c r="E1702" s="38" t="n">
        <v>2</v>
      </c>
      <c r="F1702" s="39" t="n">
        <v>792.62</v>
      </c>
      <c r="G1702" s="40" t="n"/>
      <c r="H1702" s="39" t="n">
        <v>1585.24</v>
      </c>
      <c r="I1702" s="40" t="n"/>
      <c r="J1702" s="40" t="n">
        <v>9.82</v>
      </c>
      <c r="K1702" s="39" t="n">
        <v>1616.94</v>
      </c>
      <c r="L1702" s="44" t="n"/>
    </row>
    <row r="1703" ht="15" customHeight="1">
      <c r="G1703" s="81" t="n">
        <v>1585.24</v>
      </c>
      <c r="J1703" s="81" t="n">
        <v>1616.94</v>
      </c>
      <c r="L1703" s="42" t="n">
        <v>0</v>
      </c>
    </row>
    <row r="1704"/>
    <row r="1705" ht="15" customHeight="1">
      <c r="A1705" s="82" t="inlineStr">
        <is>
          <t>Итого по подразделу: Электроустановочные изделия</t>
        </is>
      </c>
      <c r="G1705" s="81" t="n">
        <v>168286.3</v>
      </c>
      <c r="I1705" s="43" t="n"/>
      <c r="J1705" s="81" t="n">
        <v>522793.2</v>
      </c>
      <c r="L1705" s="42" t="n">
        <v>239.2876</v>
      </c>
    </row>
    <row r="1706"/>
    <row r="1707"/>
    <row r="1708"/>
    <row r="1709" ht="15" customHeight="1">
      <c r="A1709" s="82" t="inlineStr">
        <is>
          <t>Итого по разделу: Складская часть</t>
        </is>
      </c>
      <c r="G1709" s="81" t="n">
        <v>6810322.56</v>
      </c>
      <c r="I1709" s="43" t="n"/>
      <c r="J1709" s="81" t="n">
        <v>8391205.59</v>
      </c>
      <c r="L1709" s="42" t="n">
        <v>1051.7009</v>
      </c>
    </row>
    <row r="1710"/>
    <row r="1711"/>
    <row r="1712"/>
    <row r="1713" ht="16.5" customHeight="1">
      <c r="A1713" s="1" t="inlineStr">
        <is>
          <t>Раздел: DALI</t>
        </is>
      </c>
    </row>
    <row r="1714" ht="28.5" customHeight="1">
      <c r="A1714" s="28" t="inlineStr">
        <is>
          <t>191</t>
        </is>
      </c>
      <c r="B1714" s="29" t="inlineStr">
        <is>
          <t>м11-06-001-5</t>
        </is>
      </c>
      <c r="C1714" s="29" t="inlineStr">
        <is>
          <t>Щиты и пульты, масса до 350 кг</t>
        </is>
      </c>
      <c r="D1714" s="30" t="inlineStr">
        <is>
          <t>1  ШТ.</t>
        </is>
      </c>
      <c r="E1714" s="24" t="n">
        <v>3</v>
      </c>
      <c r="F1714" s="23" t="n">
        <v>759.65</v>
      </c>
      <c r="G1714" s="18" t="n"/>
      <c r="H1714" s="23" t="n"/>
      <c r="I1714" s="18" t="inlineStr">
        <is>
          <t>м11-06-001-5</t>
        </is>
      </c>
      <c r="J1714" s="18" t="n"/>
      <c r="K1714" s="23" t="n"/>
      <c r="L1714" s="31" t="n"/>
    </row>
    <row r="1715" ht="14.25" customHeight="1">
      <c r="A1715" s="28" t="n"/>
      <c r="B1715" s="29" t="n"/>
      <c r="C1715" s="29" t="inlineStr">
        <is>
          <t>Зарплата</t>
        </is>
      </c>
      <c r="D1715" s="30" t="n"/>
      <c r="E1715" s="24" t="n"/>
      <c r="F1715" s="23" t="n">
        <v>179.54</v>
      </c>
      <c r="G1715" s="18" t="n"/>
      <c r="H1715" s="23" t="n">
        <v>538.62</v>
      </c>
      <c r="I1715" s="18" t="n"/>
      <c r="J1715" s="18" t="n">
        <v>56.04</v>
      </c>
      <c r="K1715" s="23" t="n">
        <v>30184.26</v>
      </c>
      <c r="L1715" s="31" t="n"/>
    </row>
    <row r="1716" ht="14.25" customHeight="1">
      <c r="A1716" s="28" t="n"/>
      <c r="B1716" s="29" t="n"/>
      <c r="C1716" s="29" t="inlineStr">
        <is>
          <t>Эксплуатация машин</t>
        </is>
      </c>
      <c r="D1716" s="30" t="n"/>
      <c r="E1716" s="24" t="n"/>
      <c r="F1716" s="23" t="n">
        <v>93.93000000000001</v>
      </c>
      <c r="G1716" s="18" t="n"/>
      <c r="H1716" s="23" t="n">
        <v>281.79</v>
      </c>
      <c r="I1716" s="18" t="n"/>
      <c r="J1716" s="18" t="n">
        <v>18.57</v>
      </c>
      <c r="K1716" s="23" t="n">
        <v>5232.84</v>
      </c>
      <c r="L1716" s="31" t="n"/>
    </row>
    <row r="1717" ht="14.25" customHeight="1">
      <c r="A1717" s="28" t="n"/>
      <c r="B1717" s="29" t="n"/>
      <c r="C1717" s="29" t="inlineStr">
        <is>
          <t>в т.ч. зарплата машинистов</t>
        </is>
      </c>
      <c r="D1717" s="30" t="n"/>
      <c r="E1717" s="24" t="n"/>
      <c r="F1717" s="23" t="n">
        <v>3.51</v>
      </c>
      <c r="G1717" s="18" t="n"/>
      <c r="H1717" s="32" t="n">
        <v>10.53</v>
      </c>
      <c r="I1717" s="18" t="n"/>
      <c r="J1717" s="18" t="n">
        <v>56.04</v>
      </c>
      <c r="K1717" s="32" t="n">
        <v>590.1</v>
      </c>
      <c r="L1717" s="31" t="n"/>
    </row>
    <row r="1718" ht="14.25" customHeight="1">
      <c r="A1718" s="28" t="n"/>
      <c r="B1718" s="29" t="n"/>
      <c r="C1718" s="29" t="inlineStr">
        <is>
          <t>Материальные ресурсы</t>
        </is>
      </c>
      <c r="D1718" s="30" t="n"/>
      <c r="E1718" s="24" t="n"/>
      <c r="F1718" s="23" t="n">
        <v>486.18</v>
      </c>
      <c r="G1718" s="18" t="n"/>
      <c r="H1718" s="23" t="n">
        <v>1458.54</v>
      </c>
      <c r="I1718" s="18" t="n"/>
      <c r="J1718" s="18" t="n">
        <v>9.43</v>
      </c>
      <c r="K1718" s="23" t="n">
        <v>13754.03</v>
      </c>
      <c r="L1718" s="31" t="n"/>
    </row>
    <row r="1719" ht="14.25" customHeight="1">
      <c r="A1719" s="28" t="n"/>
      <c r="B1719" s="29" t="n"/>
      <c r="C1719" s="29" t="inlineStr">
        <is>
          <t>НР от ФОТ</t>
        </is>
      </c>
      <c r="D1719" s="30" t="inlineStr">
        <is>
          <t>%</t>
        </is>
      </c>
      <c r="E1719" s="24" t="n">
        <v>90</v>
      </c>
      <c r="F1719" s="33" t="n"/>
      <c r="G1719" s="18" t="n"/>
      <c r="H1719" s="23" t="n">
        <v>494.24</v>
      </c>
      <c r="I1719" s="34" t="n"/>
      <c r="J1719" s="19" t="n">
        <v>90</v>
      </c>
      <c r="K1719" s="23" t="n">
        <v>27696.92</v>
      </c>
      <c r="L1719" s="31" t="n"/>
    </row>
    <row r="1720" ht="14.25" customHeight="1">
      <c r="A1720" s="28" t="n"/>
      <c r="B1720" s="29" t="n"/>
      <c r="C1720" s="29" t="inlineStr">
        <is>
          <t>СП от ФОТ</t>
        </is>
      </c>
      <c r="D1720" s="30" t="inlineStr">
        <is>
          <t>%</t>
        </is>
      </c>
      <c r="E1720" s="24" t="n">
        <v>46</v>
      </c>
      <c r="F1720" s="33" t="n"/>
      <c r="G1720" s="18" t="n"/>
      <c r="H1720" s="23" t="n">
        <v>252.61</v>
      </c>
      <c r="I1720" s="34" t="n"/>
      <c r="J1720" s="19" t="n">
        <v>46</v>
      </c>
      <c r="K1720" s="23" t="n">
        <v>14156.21</v>
      </c>
      <c r="L1720" s="31" t="n"/>
    </row>
    <row r="1721" ht="14.25" customHeight="1">
      <c r="A1721" s="35" t="n"/>
      <c r="B1721" s="36" t="n"/>
      <c r="C1721" s="36" t="inlineStr">
        <is>
          <t>Затраты труда</t>
        </is>
      </c>
      <c r="D1721" s="37" t="inlineStr">
        <is>
          <t>чел-ч</t>
        </is>
      </c>
      <c r="E1721" s="38" t="n">
        <v>19.1</v>
      </c>
      <c r="F1721" s="39" t="n"/>
      <c r="G1721" s="40" t="n"/>
      <c r="H1721" s="39" t="n"/>
      <c r="I1721" s="40" t="n"/>
      <c r="J1721" s="40" t="n"/>
      <c r="K1721" s="39" t="n"/>
      <c r="L1721" s="41" t="n">
        <v>57.3</v>
      </c>
    </row>
    <row r="1722" ht="15" customHeight="1">
      <c r="G1722" s="81" t="n">
        <v>3025.8</v>
      </c>
      <c r="J1722" s="81" t="n">
        <v>91024.25999999999</v>
      </c>
      <c r="L1722" s="42" t="n">
        <v>57.3</v>
      </c>
    </row>
    <row r="1723" ht="42.75" customHeight="1">
      <c r="A1723" s="28" t="inlineStr">
        <is>
          <t>192</t>
        </is>
      </c>
      <c r="B1723" s="29" t="inlineStr">
        <is>
          <t>м10-04-112-1</t>
        </is>
      </c>
      <c r="C1723" s="29" t="inlineStr">
        <is>
          <t>Шкаф или панель коммутации связи и сигнализации на стене или в нише, количество пар до 20</t>
        </is>
      </c>
      <c r="D1723" s="30" t="inlineStr">
        <is>
          <t>1  ШТ.</t>
        </is>
      </c>
      <c r="E1723" s="24" t="n">
        <v>11</v>
      </c>
      <c r="F1723" s="23" t="n">
        <v>66.22</v>
      </c>
      <c r="G1723" s="18" t="n"/>
      <c r="H1723" s="23" t="n"/>
      <c r="I1723" s="18" t="inlineStr">
        <is>
          <t>м10-04-112-1</t>
        </is>
      </c>
      <c r="J1723" s="18" t="n"/>
      <c r="K1723" s="23" t="n"/>
      <c r="L1723" s="31" t="n"/>
    </row>
    <row r="1724" ht="14.25" customHeight="1">
      <c r="A1724" s="28" t="n"/>
      <c r="B1724" s="29" t="n"/>
      <c r="C1724" s="29" t="inlineStr">
        <is>
          <t>Зарплата</t>
        </is>
      </c>
      <c r="D1724" s="30" t="n"/>
      <c r="E1724" s="24" t="n"/>
      <c r="F1724" s="23" t="n">
        <v>48.1</v>
      </c>
      <c r="G1724" s="18" t="n"/>
      <c r="H1724" s="23" t="n">
        <v>529.1</v>
      </c>
      <c r="I1724" s="18" t="n"/>
      <c r="J1724" s="18" t="n">
        <v>56.04</v>
      </c>
      <c r="K1724" s="23" t="n">
        <v>29650.76</v>
      </c>
      <c r="L1724" s="31" t="n"/>
    </row>
    <row r="1725" ht="14.25" customHeight="1">
      <c r="A1725" s="28" t="n"/>
      <c r="B1725" s="29" t="n"/>
      <c r="C1725" s="29" t="inlineStr">
        <is>
          <t>Материальные ресурсы</t>
        </is>
      </c>
      <c r="D1725" s="30" t="n"/>
      <c r="E1725" s="24" t="n"/>
      <c r="F1725" s="23" t="n">
        <v>18.12</v>
      </c>
      <c r="G1725" s="18" t="n"/>
      <c r="H1725" s="23" t="n">
        <v>199.32</v>
      </c>
      <c r="I1725" s="18" t="n"/>
      <c r="J1725" s="18" t="n">
        <v>16.33</v>
      </c>
      <c r="K1725" s="23" t="n">
        <v>3254.9</v>
      </c>
      <c r="L1725" s="31" t="n"/>
    </row>
    <row r="1726" ht="14.25" customHeight="1">
      <c r="A1726" s="28" t="n"/>
      <c r="B1726" s="29" t="n"/>
      <c r="C1726" s="29" t="inlineStr">
        <is>
          <t>НР от ФОТ</t>
        </is>
      </c>
      <c r="D1726" s="30" t="inlineStr">
        <is>
          <t>%</t>
        </is>
      </c>
      <c r="E1726" s="24" t="n">
        <v>95</v>
      </c>
      <c r="F1726" s="33" t="n"/>
      <c r="G1726" s="18" t="n"/>
      <c r="H1726" s="23" t="n">
        <v>502.65</v>
      </c>
      <c r="I1726" s="34" t="n"/>
      <c r="J1726" s="19" t="n">
        <v>95</v>
      </c>
      <c r="K1726" s="23" t="n">
        <v>28168.22</v>
      </c>
      <c r="L1726" s="31" t="n"/>
    </row>
    <row r="1727" ht="14.25" customHeight="1">
      <c r="A1727" s="28" t="n"/>
      <c r="B1727" s="29" t="n"/>
      <c r="C1727" s="29" t="inlineStr">
        <is>
          <t>СП от ФОТ</t>
        </is>
      </c>
      <c r="D1727" s="30" t="inlineStr">
        <is>
          <t>%</t>
        </is>
      </c>
      <c r="E1727" s="24" t="n">
        <v>53</v>
      </c>
      <c r="F1727" s="33" t="n"/>
      <c r="G1727" s="18" t="n"/>
      <c r="H1727" s="23" t="n">
        <v>280.42</v>
      </c>
      <c r="I1727" s="34" t="n"/>
      <c r="J1727" s="19" t="n">
        <v>53</v>
      </c>
      <c r="K1727" s="23" t="n">
        <v>15714.9</v>
      </c>
      <c r="L1727" s="31" t="n"/>
    </row>
    <row r="1728" ht="14.25" customHeight="1">
      <c r="A1728" s="35" t="n"/>
      <c r="B1728" s="36" t="n"/>
      <c r="C1728" s="36" t="inlineStr">
        <is>
          <t>Затраты труда</t>
        </is>
      </c>
      <c r="D1728" s="37" t="inlineStr">
        <is>
          <t>чел-ч</t>
        </is>
      </c>
      <c r="E1728" s="38" t="n">
        <v>5</v>
      </c>
      <c r="F1728" s="39" t="n"/>
      <c r="G1728" s="40" t="n"/>
      <c r="H1728" s="39" t="n"/>
      <c r="I1728" s="40" t="n"/>
      <c r="J1728" s="40" t="n"/>
      <c r="K1728" s="39" t="n"/>
      <c r="L1728" s="41" t="n">
        <v>55</v>
      </c>
    </row>
    <row r="1729" ht="15" customHeight="1">
      <c r="G1729" s="81" t="n">
        <v>1511.49</v>
      </c>
      <c r="J1729" s="81" t="n">
        <v>76788.78</v>
      </c>
      <c r="L1729" s="42" t="n">
        <v>55</v>
      </c>
    </row>
    <row r="1730"/>
    <row r="1731" ht="16.5" customHeight="1">
      <c r="A1731" s="1" t="inlineStr">
        <is>
          <t>Подраздел: Щиты автоматизации, Датчики</t>
        </is>
      </c>
    </row>
    <row r="1732" ht="54" customHeight="1">
      <c r="A1732" s="35" t="inlineStr">
        <is>
          <t>193</t>
        </is>
      </c>
      <c r="B1732" s="36" t="inlineStr">
        <is>
          <t>Прайс-лист</t>
        </is>
      </c>
      <c r="C1732" s="36" t="inlineStr">
        <is>
          <t>Щит управления DALI ШУО D640-S MB-DA 0091676
1 244 262,30 = [1 500 000 / 1,22] +  1,2% Заг.скл</t>
        </is>
      </c>
      <c r="D1732" s="37" t="inlineStr">
        <is>
          <t>КОМП</t>
        </is>
      </c>
      <c r="E1732" s="38" t="n">
        <v>1</v>
      </c>
      <c r="F1732" s="39" t="n">
        <v>1229508.2</v>
      </c>
      <c r="G1732" s="40" t="n"/>
      <c r="H1732" s="39" t="n">
        <v>1229508.2</v>
      </c>
      <c r="I1732" s="40" t="n"/>
      <c r="J1732" s="40" t="n">
        <v>6.44</v>
      </c>
      <c r="K1732" s="39" t="n">
        <v>1244262.3</v>
      </c>
      <c r="L1732" s="44" t="n"/>
    </row>
    <row r="1733" ht="15" customHeight="1">
      <c r="G1733" s="81" t="n">
        <v>1229508.2</v>
      </c>
      <c r="J1733" s="81" t="n">
        <v>1244262.3</v>
      </c>
      <c r="L1733" s="42" t="n">
        <v>0</v>
      </c>
    </row>
    <row r="1734" ht="54" customHeight="1">
      <c r="A1734" s="35" t="inlineStr">
        <is>
          <t>194</t>
        </is>
      </c>
      <c r="B1734" s="36" t="inlineStr">
        <is>
          <t>Прайс-лист</t>
        </is>
      </c>
      <c r="C1734" s="36" t="inlineStr">
        <is>
          <t>Щит управления DALI ШУО D256 MB-DA 0091676
379 085,24 = [457 000 / 1,22] +  1,2% Заг.скл</t>
        </is>
      </c>
      <c r="D1734" s="37" t="inlineStr">
        <is>
          <t>КОМП</t>
        </is>
      </c>
      <c r="E1734" s="38" t="n">
        <v>1</v>
      </c>
      <c r="F1734" s="39" t="n">
        <v>374590.16</v>
      </c>
      <c r="G1734" s="40" t="n"/>
      <c r="H1734" s="39" t="n">
        <v>374590.16</v>
      </c>
      <c r="I1734" s="40" t="n"/>
      <c r="J1734" s="40" t="n">
        <v>6.44</v>
      </c>
      <c r="K1734" s="39" t="n">
        <v>379085.24</v>
      </c>
      <c r="L1734" s="44" t="n"/>
    </row>
    <row r="1735" ht="15" customHeight="1">
      <c r="G1735" s="81" t="n">
        <v>374590.16</v>
      </c>
      <c r="J1735" s="81" t="n">
        <v>379085.24</v>
      </c>
      <c r="L1735" s="42" t="n">
        <v>0</v>
      </c>
    </row>
    <row r="1736" ht="54" customHeight="1">
      <c r="A1736" s="35" t="inlineStr">
        <is>
          <t>195</t>
        </is>
      </c>
      <c r="B1736" s="36" t="inlineStr">
        <is>
          <t>Прайс-лист</t>
        </is>
      </c>
      <c r="C1736" s="36" t="inlineStr">
        <is>
          <t>Щит с ретранслятором шины DALI ШУО REPEATER
567 383,61 = [684 000 / 1,22] +  1,2% Заг.скл</t>
        </is>
      </c>
      <c r="D1736" s="37" t="inlineStr">
        <is>
          <t>КОМП</t>
        </is>
      </c>
      <c r="E1736" s="38" t="n">
        <v>1</v>
      </c>
      <c r="F1736" s="39" t="n">
        <v>560655.74</v>
      </c>
      <c r="G1736" s="40" t="n"/>
      <c r="H1736" s="39" t="n">
        <v>560655.74</v>
      </c>
      <c r="I1736" s="40" t="n"/>
      <c r="J1736" s="40" t="n">
        <v>6.44</v>
      </c>
      <c r="K1736" s="39" t="n">
        <v>567383.61</v>
      </c>
      <c r="L1736" s="44" t="n"/>
    </row>
    <row r="1737" ht="15" customHeight="1">
      <c r="G1737" s="81" t="n">
        <v>560655.74</v>
      </c>
      <c r="J1737" s="81" t="n">
        <v>567383.61</v>
      </c>
      <c r="L1737" s="42" t="n">
        <v>0</v>
      </c>
    </row>
    <row r="1738" ht="41.25" customHeight="1">
      <c r="A1738" s="35" t="inlineStr">
        <is>
          <t>196</t>
        </is>
      </c>
      <c r="B1738" s="36" t="inlineStr">
        <is>
          <t>Прайс-лист</t>
        </is>
      </c>
      <c r="C1738" s="36" t="inlineStr">
        <is>
          <t>HB-DN-IR-IP65 (MSD-Da(b)1(с)1(a)9-3BPCLD)
29 862,30 = [36 000 / 1,22] +  1,2% Заг.скл</t>
        </is>
      </c>
      <c r="D1738" s="37" t="inlineStr">
        <is>
          <t>ШТ</t>
        </is>
      </c>
      <c r="E1738" s="38" t="n">
        <v>44</v>
      </c>
      <c r="F1738" s="39" t="n">
        <v>29508.2</v>
      </c>
      <c r="G1738" s="40" t="n"/>
      <c r="H1738" s="39" t="n">
        <v>1298360.8</v>
      </c>
      <c r="I1738" s="40" t="n"/>
      <c r="J1738" s="40" t="n">
        <v>6.44</v>
      </c>
      <c r="K1738" s="39" t="n">
        <v>1313941.2</v>
      </c>
      <c r="L1738" s="44" t="n"/>
    </row>
    <row r="1739" ht="15" customHeight="1">
      <c r="G1739" s="81" t="n">
        <v>1298360.8</v>
      </c>
      <c r="J1739" s="81" t="n">
        <v>1313941.2</v>
      </c>
      <c r="L1739" s="42" t="n">
        <v>0</v>
      </c>
    </row>
    <row r="1740" ht="28.5" customHeight="1">
      <c r="A1740" s="35" t="inlineStr">
        <is>
          <t>197</t>
        </is>
      </c>
      <c r="B1740" s="36" t="inlineStr">
        <is>
          <t>Прайс-лист</t>
        </is>
      </c>
      <c r="C1740" s="36" t="inlineStr">
        <is>
          <t>PD4-BMS-GH-SM DALI-2 /white / 93545
46 452,46 = [56 000 / 1,22] +  1,2% Заг.скл</t>
        </is>
      </c>
      <c r="D1740" s="37" t="inlineStr">
        <is>
          <t>ШТ</t>
        </is>
      </c>
      <c r="E1740" s="38" t="n">
        <v>7</v>
      </c>
      <c r="F1740" s="39" t="n">
        <v>45901.64</v>
      </c>
      <c r="G1740" s="40" t="n"/>
      <c r="H1740" s="39" t="n">
        <v>321311.48</v>
      </c>
      <c r="I1740" s="40" t="n"/>
      <c r="J1740" s="40" t="n">
        <v>6.44</v>
      </c>
      <c r="K1740" s="39" t="n">
        <v>325167.22</v>
      </c>
      <c r="L1740" s="44" t="n"/>
    </row>
    <row r="1741" ht="15" customHeight="1">
      <c r="G1741" s="81" t="n">
        <v>321311.48</v>
      </c>
      <c r="J1741" s="81" t="n">
        <v>325167.22</v>
      </c>
      <c r="L1741" s="42" t="n">
        <v>0</v>
      </c>
    </row>
    <row r="1742" ht="54" customHeight="1">
      <c r="A1742" s="35" t="inlineStr">
        <is>
          <t>198</t>
        </is>
      </c>
      <c r="B1742" s="36" t="inlineStr">
        <is>
          <t>Прайс-лист</t>
        </is>
      </c>
      <c r="C1742" s="36" t="inlineStr">
        <is>
          <t>Панель управления Touch Panel P10 black
223 967,22 = [270 000 / 1,22] +  1,2% Заг.скл</t>
        </is>
      </c>
      <c r="D1742" s="37" t="inlineStr">
        <is>
          <t>ШТ</t>
        </is>
      </c>
      <c r="E1742" s="38" t="n">
        <v>1</v>
      </c>
      <c r="F1742" s="39" t="n">
        <v>221311.48</v>
      </c>
      <c r="G1742" s="40" t="n"/>
      <c r="H1742" s="39" t="n">
        <v>221311.48</v>
      </c>
      <c r="I1742" s="40" t="n"/>
      <c r="J1742" s="40" t="n">
        <v>6.44</v>
      </c>
      <c r="K1742" s="39" t="n">
        <v>223967.22</v>
      </c>
      <c r="L1742" s="44" t="n"/>
    </row>
    <row r="1743" ht="15" customHeight="1">
      <c r="G1743" s="81" t="n">
        <v>221311.48</v>
      </c>
      <c r="J1743" s="81" t="n">
        <v>223967.22</v>
      </c>
      <c r="L1743" s="42" t="n">
        <v>0</v>
      </c>
    </row>
    <row r="1744" ht="28.5" customHeight="1">
      <c r="A1744" s="35" t="inlineStr">
        <is>
          <t>199</t>
        </is>
      </c>
      <c r="B1744" s="36" t="inlineStr">
        <is>
          <t>Прайс-лист</t>
        </is>
      </c>
      <c r="C1744" s="36" t="inlineStr">
        <is>
          <t>Панель управления DALI 2.0 8K-W-D2
12 442,62 = [15 000 / 1,22] +  1,2% Заг.скл</t>
        </is>
      </c>
      <c r="D1744" s="37" t="inlineStr">
        <is>
          <t>ШТ</t>
        </is>
      </c>
      <c r="E1744" s="38" t="n">
        <v>10</v>
      </c>
      <c r="F1744" s="39" t="n">
        <v>12295.08</v>
      </c>
      <c r="G1744" s="40" t="n"/>
      <c r="H1744" s="39" t="n">
        <v>122950.8</v>
      </c>
      <c r="I1744" s="40" t="n"/>
      <c r="J1744" s="40" t="n">
        <v>6.44</v>
      </c>
      <c r="K1744" s="39" t="n">
        <v>124426.2</v>
      </c>
      <c r="L1744" s="44" t="n"/>
    </row>
    <row r="1745" ht="15" customHeight="1">
      <c r="G1745" s="81" t="n">
        <v>122950.8</v>
      </c>
      <c r="J1745" s="81" t="n">
        <v>124426.2</v>
      </c>
      <c r="L1745" s="42" t="n">
        <v>0</v>
      </c>
    </row>
    <row r="1746"/>
    <row r="1747" ht="15" customHeight="1">
      <c r="A1747" s="82" t="inlineStr">
        <is>
          <t>Итого по подразделу: Щиты автоматизации, Датчики</t>
        </is>
      </c>
      <c r="G1747" s="81" t="n">
        <v>4128688.66</v>
      </c>
      <c r="I1747" s="43" t="n"/>
      <c r="J1747" s="81" t="n">
        <v>4178232.99</v>
      </c>
      <c r="L1747" s="42" t="n">
        <v>0</v>
      </c>
    </row>
    <row r="1748"/>
    <row r="1749"/>
    <row r="1750"/>
    <row r="1751" ht="16.5" customHeight="1">
      <c r="A1751" s="1" t="inlineStr">
        <is>
          <t>Подраздел: Кабельные изделия</t>
        </is>
      </c>
    </row>
    <row r="1752" ht="57" customHeight="1">
      <c r="A1752" s="28" t="inlineStr">
        <is>
          <t>200</t>
        </is>
      </c>
      <c r="B1752" s="29" t="inlineStr">
        <is>
          <t>м08-02-409-9</t>
        </is>
      </c>
      <c r="C1752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1752" s="30" t="inlineStr">
        <is>
          <t>100 м</t>
        </is>
      </c>
      <c r="E1752" s="24" t="n">
        <v>25</v>
      </c>
      <c r="F1752" s="23" t="n">
        <v>154.58</v>
      </c>
      <c r="G1752" s="18" t="n"/>
      <c r="H1752" s="23" t="n"/>
      <c r="I1752" s="18" t="inlineStr">
        <is>
          <t>м08-02-409-9</t>
        </is>
      </c>
      <c r="J1752" s="18" t="n"/>
      <c r="K1752" s="23" t="n"/>
      <c r="L1752" s="31" t="n"/>
    </row>
    <row r="1753">
      <c r="C1753" s="45" t="inlineStr">
        <is>
          <t>Объем: 25=2240+260/100</t>
        </is>
      </c>
    </row>
    <row r="1754" ht="14.25" customHeight="1">
      <c r="A1754" s="28" t="n"/>
      <c r="B1754" s="29" t="n"/>
      <c r="C1754" s="29" t="inlineStr">
        <is>
          <t>Зарплата</t>
        </is>
      </c>
      <c r="D1754" s="30" t="n"/>
      <c r="E1754" s="24" t="n"/>
      <c r="F1754" s="23" t="n">
        <v>139.54</v>
      </c>
      <c r="G1754" s="18" t="n"/>
      <c r="H1754" s="23" t="n">
        <v>3488.5</v>
      </c>
      <c r="I1754" s="18" t="n"/>
      <c r="J1754" s="18" t="n">
        <v>56.04</v>
      </c>
      <c r="K1754" s="23" t="n">
        <v>195495.54</v>
      </c>
      <c r="L1754" s="31" t="n"/>
    </row>
    <row r="1755" ht="14.25" customHeight="1">
      <c r="A1755" s="28" t="n"/>
      <c r="B1755" s="29" t="n"/>
      <c r="C1755" s="29" t="inlineStr">
        <is>
          <t>Материальные ресурсы</t>
        </is>
      </c>
      <c r="D1755" s="30" t="n"/>
      <c r="E1755" s="24" t="n"/>
      <c r="F1755" s="23" t="n">
        <v>15.04</v>
      </c>
      <c r="G1755" s="18" t="n"/>
      <c r="H1755" s="23" t="n">
        <v>376</v>
      </c>
      <c r="I1755" s="18" t="n"/>
      <c r="J1755" s="18" t="n">
        <v>16.92</v>
      </c>
      <c r="K1755" s="23" t="n">
        <v>6361.92</v>
      </c>
      <c r="L1755" s="31" t="n"/>
    </row>
    <row r="1756" ht="14.25" customHeight="1">
      <c r="A1756" s="28" t="n"/>
      <c r="B1756" s="29" t="n"/>
      <c r="C1756" s="29" t="inlineStr">
        <is>
          <t>НР от ФОТ</t>
        </is>
      </c>
      <c r="D1756" s="30" t="inlineStr">
        <is>
          <t>%</t>
        </is>
      </c>
      <c r="E1756" s="24" t="n">
        <v>97</v>
      </c>
      <c r="F1756" s="33" t="n"/>
      <c r="G1756" s="18" t="n"/>
      <c r="H1756" s="23" t="n">
        <v>3383.85</v>
      </c>
      <c r="I1756" s="34" t="n"/>
      <c r="J1756" s="19" t="n">
        <v>97</v>
      </c>
      <c r="K1756" s="23" t="n">
        <v>189630.67</v>
      </c>
      <c r="L1756" s="31" t="n"/>
    </row>
    <row r="1757" ht="14.25" customHeight="1">
      <c r="A1757" s="28" t="n"/>
      <c r="B1757" s="29" t="n"/>
      <c r="C1757" s="29" t="inlineStr">
        <is>
          <t>СП от ФОТ</t>
        </is>
      </c>
      <c r="D1757" s="30" t="inlineStr">
        <is>
          <t>%</t>
        </is>
      </c>
      <c r="E1757" s="24" t="n">
        <v>51</v>
      </c>
      <c r="F1757" s="33" t="n"/>
      <c r="G1757" s="18" t="n"/>
      <c r="H1757" s="23" t="n">
        <v>1779.14</v>
      </c>
      <c r="I1757" s="34" t="n"/>
      <c r="J1757" s="19" t="n">
        <v>51</v>
      </c>
      <c r="K1757" s="23" t="n">
        <v>99702.73</v>
      </c>
      <c r="L1757" s="31" t="n"/>
    </row>
    <row r="1758" ht="14.25" customHeight="1">
      <c r="A1758" s="35" t="n"/>
      <c r="B1758" s="36" t="n"/>
      <c r="C1758" s="36" t="inlineStr">
        <is>
          <t>Затраты труда</t>
        </is>
      </c>
      <c r="D1758" s="37" t="inlineStr">
        <is>
          <t>чел-ч</t>
        </is>
      </c>
      <c r="E1758" s="38" t="n">
        <v>15.2</v>
      </c>
      <c r="F1758" s="39" t="n"/>
      <c r="G1758" s="40" t="n"/>
      <c r="H1758" s="39" t="n"/>
      <c r="I1758" s="40" t="n"/>
      <c r="J1758" s="40" t="n"/>
      <c r="K1758" s="39" t="n"/>
      <c r="L1758" s="41" t="n">
        <v>380</v>
      </c>
    </row>
    <row r="1759" ht="15" customHeight="1">
      <c r="G1759" s="81" t="n">
        <v>9027.49</v>
      </c>
      <c r="J1759" s="81" t="n">
        <v>491190.86</v>
      </c>
      <c r="L1759" s="42" t="n">
        <v>380</v>
      </c>
    </row>
    <row r="1760" ht="71.25" customHeight="1">
      <c r="A1760" s="28" t="inlineStr">
        <is>
          <t>201</t>
        </is>
      </c>
      <c r="B1760" s="29" t="inlineStr">
        <is>
          <t>м08-02-412-3</t>
        </is>
      </c>
      <c r="C1760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760" s="30" t="inlineStr">
        <is>
          <t>100 м</t>
        </is>
      </c>
      <c r="E1760" s="24" t="n">
        <v>25</v>
      </c>
      <c r="F1760" s="23" t="n">
        <v>88.7</v>
      </c>
      <c r="G1760" s="18" t="n"/>
      <c r="H1760" s="23" t="n"/>
      <c r="I1760" s="18" t="inlineStr">
        <is>
          <t>м08-02-412-3</t>
        </is>
      </c>
      <c r="J1760" s="18" t="n"/>
      <c r="K1760" s="23" t="n"/>
      <c r="L1760" s="31" t="n"/>
    </row>
    <row r="1761">
      <c r="C1761" s="45" t="inlineStr">
        <is>
          <t>Объем: 25=(2500)/100</t>
        </is>
      </c>
    </row>
    <row r="1762" ht="14.25" customHeight="1">
      <c r="A1762" s="28" t="n"/>
      <c r="B1762" s="29" t="n"/>
      <c r="C1762" s="29" t="inlineStr">
        <is>
          <t>Зарплата</t>
        </is>
      </c>
      <c r="D1762" s="30" t="n"/>
      <c r="E1762" s="24" t="n"/>
      <c r="F1762" s="23" t="n">
        <v>59.13</v>
      </c>
      <c r="G1762" s="18" t="n"/>
      <c r="H1762" s="23" t="n">
        <v>1478.25</v>
      </c>
      <c r="I1762" s="18" t="n"/>
      <c r="J1762" s="18" t="n">
        <v>56.04</v>
      </c>
      <c r="K1762" s="23" t="n">
        <v>82841.13</v>
      </c>
      <c r="L1762" s="31" t="n"/>
    </row>
    <row r="1763" ht="14.25" customHeight="1">
      <c r="A1763" s="28" t="n"/>
      <c r="B1763" s="29" t="n"/>
      <c r="C1763" s="29" t="inlineStr">
        <is>
          <t>Эксплуатация машин</t>
        </is>
      </c>
      <c r="D1763" s="30" t="n"/>
      <c r="E1763" s="24" t="n"/>
      <c r="F1763" s="23" t="n">
        <v>6.65</v>
      </c>
      <c r="G1763" s="18" t="n"/>
      <c r="H1763" s="23" t="n">
        <v>166.25</v>
      </c>
      <c r="I1763" s="18" t="n"/>
      <c r="J1763" s="18" t="n">
        <v>17.46</v>
      </c>
      <c r="K1763" s="23" t="n">
        <v>2902.73</v>
      </c>
      <c r="L1763" s="31" t="n"/>
    </row>
    <row r="1764" ht="14.25" customHeight="1">
      <c r="A1764" s="28" t="n"/>
      <c r="B1764" s="29" t="n"/>
      <c r="C1764" s="29" t="inlineStr">
        <is>
          <t>в т.ч. зарплата машинистов</t>
        </is>
      </c>
      <c r="D1764" s="30" t="n"/>
      <c r="E1764" s="24" t="n"/>
      <c r="F1764" s="23" t="n">
        <v>0.41</v>
      </c>
      <c r="G1764" s="18" t="n"/>
      <c r="H1764" s="32" t="n">
        <v>10.25</v>
      </c>
      <c r="I1764" s="18" t="n"/>
      <c r="J1764" s="18" t="n">
        <v>56.04</v>
      </c>
      <c r="K1764" s="32" t="n">
        <v>574.41</v>
      </c>
      <c r="L1764" s="31" t="n"/>
    </row>
    <row r="1765" ht="14.25" customHeight="1">
      <c r="A1765" s="28" t="n"/>
      <c r="B1765" s="29" t="n"/>
      <c r="C1765" s="29" t="inlineStr">
        <is>
          <t>Материальные ресурсы</t>
        </is>
      </c>
      <c r="D1765" s="30" t="n"/>
      <c r="E1765" s="24" t="n"/>
      <c r="F1765" s="23" t="n">
        <v>22.92</v>
      </c>
      <c r="G1765" s="18" t="n"/>
      <c r="H1765" s="23" t="n">
        <v>573</v>
      </c>
      <c r="I1765" s="18" t="n"/>
      <c r="J1765" s="18" t="n">
        <v>24.6</v>
      </c>
      <c r="K1765" s="23" t="n">
        <v>14095.8</v>
      </c>
      <c r="L1765" s="31" t="n"/>
    </row>
    <row r="1766" ht="14.25" customHeight="1">
      <c r="A1766" s="28" t="n"/>
      <c r="B1766" s="29" t="n"/>
      <c r="C1766" s="29" t="inlineStr">
        <is>
          <t>НР от ФОТ</t>
        </is>
      </c>
      <c r="D1766" s="30" t="inlineStr">
        <is>
          <t>%</t>
        </is>
      </c>
      <c r="E1766" s="24" t="n">
        <v>97</v>
      </c>
      <c r="F1766" s="33" t="n"/>
      <c r="G1766" s="18" t="n"/>
      <c r="H1766" s="23" t="n">
        <v>1443.85</v>
      </c>
      <c r="I1766" s="34" t="n"/>
      <c r="J1766" s="19" t="n">
        <v>97</v>
      </c>
      <c r="K1766" s="23" t="n">
        <v>80913.07000000001</v>
      </c>
      <c r="L1766" s="31" t="n"/>
    </row>
    <row r="1767" ht="14.25" customHeight="1">
      <c r="A1767" s="28" t="n"/>
      <c r="B1767" s="29" t="n"/>
      <c r="C1767" s="29" t="inlineStr">
        <is>
          <t>СП от ФОТ</t>
        </is>
      </c>
      <c r="D1767" s="30" t="inlineStr">
        <is>
          <t>%</t>
        </is>
      </c>
      <c r="E1767" s="24" t="n">
        <v>51</v>
      </c>
      <c r="F1767" s="33" t="n"/>
      <c r="G1767" s="18" t="n"/>
      <c r="H1767" s="23" t="n">
        <v>759.14</v>
      </c>
      <c r="I1767" s="34" t="n"/>
      <c r="J1767" s="19" t="n">
        <v>51</v>
      </c>
      <c r="K1767" s="23" t="n">
        <v>42541.93</v>
      </c>
      <c r="L1767" s="31" t="n"/>
    </row>
    <row r="1768" ht="14.25" customHeight="1">
      <c r="A1768" s="35" t="n"/>
      <c r="B1768" s="36" t="n"/>
      <c r="C1768" s="36" t="inlineStr">
        <is>
          <t>Затраты труда</t>
        </is>
      </c>
      <c r="D1768" s="37" t="inlineStr">
        <is>
          <t>чел-ч</t>
        </is>
      </c>
      <c r="E1768" s="38" t="n">
        <v>6.29</v>
      </c>
      <c r="F1768" s="39" t="n"/>
      <c r="G1768" s="40" t="n"/>
      <c r="H1768" s="39" t="n"/>
      <c r="I1768" s="40" t="n"/>
      <c r="J1768" s="40" t="n"/>
      <c r="K1768" s="39" t="n"/>
      <c r="L1768" s="41" t="n">
        <v>157.25</v>
      </c>
    </row>
    <row r="1769" ht="15" customHeight="1">
      <c r="G1769" s="81" t="n">
        <v>4420.49</v>
      </c>
      <c r="J1769" s="81" t="n">
        <v>223294.66</v>
      </c>
      <c r="L1769" s="42" t="n">
        <v>157.25</v>
      </c>
    </row>
    <row r="1770" ht="28.5" customHeight="1">
      <c r="A1770" s="35" t="inlineStr">
        <is>
          <t>202</t>
        </is>
      </c>
      <c r="B1770" s="36" t="inlineStr">
        <is>
          <t>Прайс-лист</t>
        </is>
      </c>
      <c r="C1770" s="36" t="inlineStr">
        <is>
          <t>Кабель ВВГнг(А)-LS 2х1,5-0,66
54,35 = [65 / 1,22] +  2% Заг.скл</t>
        </is>
      </c>
      <c r="D1770" s="37" t="inlineStr">
        <is>
          <t>м</t>
        </is>
      </c>
      <c r="E1770" s="38" t="n">
        <v>2240</v>
      </c>
      <c r="F1770" s="39" t="n">
        <v>53.28</v>
      </c>
      <c r="G1770" s="40" t="n"/>
      <c r="H1770" s="39" t="n">
        <v>119347.2</v>
      </c>
      <c r="I1770" s="40" t="n"/>
      <c r="J1770" s="40" t="n">
        <v>9.82</v>
      </c>
      <c r="K1770" s="39" t="n">
        <v>121744</v>
      </c>
      <c r="L1770" s="44" t="n"/>
    </row>
    <row r="1771" ht="15" customHeight="1">
      <c r="G1771" s="81" t="n">
        <v>119347.2</v>
      </c>
      <c r="J1771" s="81" t="n">
        <v>121744</v>
      </c>
      <c r="L1771" s="42" t="n">
        <v>0</v>
      </c>
    </row>
    <row r="1772" ht="41.25" customHeight="1">
      <c r="A1772" s="35" t="inlineStr">
        <is>
          <t>203</t>
        </is>
      </c>
      <c r="B1772" s="36" t="inlineStr">
        <is>
          <t>Прайс-лист</t>
        </is>
      </c>
      <c r="C1772" s="36" t="inlineStr">
        <is>
          <t>ParLan U/UTP Cat5e ZH нг(А)-HF 4х2х0,52
56,85 = [68 / 1,22] +  2% Заг.скл</t>
        </is>
      </c>
      <c r="D1772" s="37" t="inlineStr">
        <is>
          <t>м</t>
        </is>
      </c>
      <c r="E1772" s="38" t="n">
        <v>260</v>
      </c>
      <c r="F1772" s="39" t="n">
        <v>55.74</v>
      </c>
      <c r="G1772" s="40" t="n"/>
      <c r="H1772" s="39" t="n">
        <v>14492.4</v>
      </c>
      <c r="I1772" s="40" t="n"/>
      <c r="J1772" s="40" t="n">
        <v>9.82</v>
      </c>
      <c r="K1772" s="39" t="n">
        <v>14781</v>
      </c>
      <c r="L1772" s="44" t="n"/>
    </row>
    <row r="1773" ht="15" customHeight="1">
      <c r="G1773" s="81" t="n">
        <v>14492.4</v>
      </c>
      <c r="J1773" s="81" t="n">
        <v>14781</v>
      </c>
      <c r="L1773" s="42" t="n">
        <v>0</v>
      </c>
    </row>
    <row r="1774" ht="55.5" customHeight="1">
      <c r="A1774" s="35" t="inlineStr">
        <is>
          <t>204</t>
        </is>
      </c>
      <c r="B1774" s="36" t="inlineStr">
        <is>
          <t>Прайс-лист</t>
        </is>
      </c>
      <c r="C1774" s="36" t="inlineStr">
        <is>
          <t>Труба гофрированная ПВХ лёгкая 350 Н серая с/з d16 мм   (100м/ уп.)  Промрукав
33,03 = [39,5 / 1,22] +  2% Заг.скл</t>
        </is>
      </c>
      <c r="D1774" s="37" t="inlineStr">
        <is>
          <t>м</t>
        </is>
      </c>
      <c r="E1774" s="38" t="n">
        <v>260</v>
      </c>
      <c r="F1774" s="39" t="n">
        <v>32.38</v>
      </c>
      <c r="G1774" s="40" t="n"/>
      <c r="H1774" s="39" t="n">
        <v>8418.799999999999</v>
      </c>
      <c r="I1774" s="40" t="n"/>
      <c r="J1774" s="40" t="n">
        <v>9.82</v>
      </c>
      <c r="K1774" s="39" t="n">
        <v>8587.799999999999</v>
      </c>
      <c r="L1774" s="44" t="n"/>
    </row>
    <row r="1775" ht="15" customHeight="1">
      <c r="G1775" s="81" t="n">
        <v>8418.799999999999</v>
      </c>
      <c r="J1775" s="81" t="n">
        <v>8587.799999999999</v>
      </c>
      <c r="L1775" s="42" t="n">
        <v>0</v>
      </c>
    </row>
    <row r="1776" ht="41.25" customHeight="1">
      <c r="A1776" s="35" t="inlineStr">
        <is>
          <t>205</t>
        </is>
      </c>
      <c r="B1776" s="36" t="inlineStr">
        <is>
          <t>Прайс-лист</t>
        </is>
      </c>
      <c r="C1776" s="36" t="inlineStr">
        <is>
          <t>Крепление настольное сенсорной панели ST-P8/10
11 203,28 = [13 400 / 1,22] +  2% Заг.скл</t>
        </is>
      </c>
      <c r="D1776" s="37" t="inlineStr">
        <is>
          <t>ШТ</t>
        </is>
      </c>
      <c r="E1776" s="38" t="n">
        <v>1</v>
      </c>
      <c r="F1776" s="39" t="n">
        <v>10983.61</v>
      </c>
      <c r="G1776" s="40" t="n"/>
      <c r="H1776" s="39" t="n">
        <v>10983.61</v>
      </c>
      <c r="I1776" s="40" t="n"/>
      <c r="J1776" s="40" t="n">
        <v>9.82</v>
      </c>
      <c r="K1776" s="39" t="n">
        <v>11203.28</v>
      </c>
      <c r="L1776" s="44" t="n"/>
    </row>
    <row r="1777" ht="15" customHeight="1">
      <c r="G1777" s="81" t="n">
        <v>10983.61</v>
      </c>
      <c r="J1777" s="81" t="n">
        <v>11203.28</v>
      </c>
      <c r="L1777" s="42" t="n">
        <v>0</v>
      </c>
    </row>
    <row r="1778" ht="41.25" customHeight="1">
      <c r="A1778" s="35" t="inlineStr">
        <is>
          <t>206</t>
        </is>
      </c>
      <c r="B1778" s="36" t="inlineStr">
        <is>
          <t>Прайс-лист</t>
        </is>
      </c>
      <c r="C1778" s="36" t="inlineStr">
        <is>
          <t>Короб ПВХ Двойной замок, сечение 100х60 мм L= 200 мм
598,63 = [716 / 1,22] +  2% Заг.скл</t>
        </is>
      </c>
      <c r="D1778" s="37" t="inlineStr">
        <is>
          <t>ШТ</t>
        </is>
      </c>
      <c r="E1778" s="38" t="n">
        <v>2</v>
      </c>
      <c r="F1778" s="39" t="n">
        <v>586.89</v>
      </c>
      <c r="G1778" s="40" t="n"/>
      <c r="H1778" s="39" t="n">
        <v>1173.78</v>
      </c>
      <c r="I1778" s="40" t="n"/>
      <c r="J1778" s="40" t="n">
        <v>9.82</v>
      </c>
      <c r="K1778" s="39" t="n">
        <v>1197.26</v>
      </c>
      <c r="L1778" s="44" t="n"/>
    </row>
    <row r="1779" ht="15" customHeight="1">
      <c r="G1779" s="81" t="n">
        <v>1173.78</v>
      </c>
      <c r="J1779" s="81" t="n">
        <v>1197.26</v>
      </c>
      <c r="L1779" s="42" t="n">
        <v>0</v>
      </c>
    </row>
    <row r="1780" ht="55.5" customHeight="1">
      <c r="A1780" s="35" t="inlineStr">
        <is>
          <t>207</t>
        </is>
      </c>
      <c r="B1780" s="36" t="inlineStr">
        <is>
          <t>Прайс-лист</t>
        </is>
      </c>
      <c r="C1780" s="36" t="inlineStr">
        <is>
          <t>Коробка распределительная  для открытой установки габаритом 108*108*56 мм
397,13 = [475 / 1,22] +  2% Заг.скл</t>
        </is>
      </c>
      <c r="D1780" s="37" t="inlineStr">
        <is>
          <t>ШТ</t>
        </is>
      </c>
      <c r="E1780" s="38" t="n">
        <v>360</v>
      </c>
      <c r="F1780" s="39" t="n">
        <v>389.34</v>
      </c>
      <c r="G1780" s="40" t="n"/>
      <c r="H1780" s="39" t="n">
        <v>140162.4</v>
      </c>
      <c r="I1780" s="40" t="n"/>
      <c r="J1780" s="40" t="n">
        <v>9.82</v>
      </c>
      <c r="K1780" s="39" t="n">
        <v>142966.8</v>
      </c>
      <c r="L1780" s="44" t="n"/>
    </row>
    <row r="1781" ht="15" customHeight="1">
      <c r="G1781" s="81" t="n">
        <v>140162.4</v>
      </c>
      <c r="J1781" s="81" t="n">
        <v>142966.8</v>
      </c>
      <c r="L1781" s="42" t="n">
        <v>0</v>
      </c>
    </row>
    <row r="1782" ht="41.25" customHeight="1">
      <c r="A1782" s="35" t="inlineStr">
        <is>
          <t>208</t>
        </is>
      </c>
      <c r="B1782" s="36" t="inlineStr">
        <is>
          <t>Прайс-лист</t>
        </is>
      </c>
      <c r="C1782" s="36" t="inlineStr">
        <is>
          <t>Ответвитель питания 1,0-2,5 мм2, цвет синий
5,02 = [6 / 1,22] +  2% Заг.скл</t>
        </is>
      </c>
      <c r="D1782" s="37" t="inlineStr">
        <is>
          <t>ШТ</t>
        </is>
      </c>
      <c r="E1782" s="38" t="n">
        <v>800</v>
      </c>
      <c r="F1782" s="39" t="n">
        <v>4.92</v>
      </c>
      <c r="G1782" s="40" t="n"/>
      <c r="H1782" s="39" t="n">
        <v>3936</v>
      </c>
      <c r="I1782" s="40" t="n"/>
      <c r="J1782" s="40" t="n">
        <v>9.82</v>
      </c>
      <c r="K1782" s="39" t="n">
        <v>4016</v>
      </c>
      <c r="L1782" s="44" t="n"/>
    </row>
    <row r="1783" ht="15" customHeight="1">
      <c r="G1783" s="81" t="n">
        <v>3936</v>
      </c>
      <c r="J1783" s="81" t="n">
        <v>4016</v>
      </c>
      <c r="L1783" s="42" t="n">
        <v>0</v>
      </c>
    </row>
    <row r="1784"/>
    <row r="1785" ht="15" customHeight="1">
      <c r="A1785" s="82" t="inlineStr">
        <is>
          <t>Итого по подразделу: Кабельные изделия</t>
        </is>
      </c>
      <c r="G1785" s="81" t="n">
        <v>311962.17</v>
      </c>
      <c r="I1785" s="43" t="n"/>
      <c r="J1785" s="81" t="n">
        <v>1018981.66</v>
      </c>
      <c r="L1785" s="42" t="n">
        <v>537.25</v>
      </c>
    </row>
    <row r="1786"/>
    <row r="1787"/>
    <row r="1788"/>
    <row r="1789" ht="15" customHeight="1">
      <c r="A1789" s="82" t="inlineStr">
        <is>
          <t>Итого по разделу: DALI</t>
        </is>
      </c>
      <c r="G1789" s="81" t="n">
        <v>4445188.12</v>
      </c>
      <c r="I1789" s="43" t="n"/>
      <c r="J1789" s="81" t="n">
        <v>5365027.69</v>
      </c>
      <c r="L1789" s="42" t="n">
        <v>649.55</v>
      </c>
    </row>
    <row r="1790"/>
    <row r="1791"/>
    <row r="1792"/>
    <row r="1793" ht="15" customHeight="1">
      <c r="A1793" s="82" t="inlineStr">
        <is>
          <t xml:space="preserve">Итого по локальной смете: </t>
        </is>
      </c>
      <c r="G1793" s="81" t="n">
        <v>26770380.75</v>
      </c>
      <c r="I1793" s="43" t="n"/>
      <c r="J1793" s="81" t="n">
        <v>37530721.59</v>
      </c>
      <c r="L1793" s="42" t="n">
        <v>7394.831</v>
      </c>
    </row>
    <row r="1794"/>
    <row r="1795"/>
    <row r="1796"/>
    <row r="1797" ht="15" customHeight="1">
      <c r="A1797" s="82" t="inlineStr">
        <is>
          <t>Итого по смете:</t>
        </is>
      </c>
      <c r="G1797" s="81" t="n">
        <v>26770380.75</v>
      </c>
      <c r="I1797" s="43" t="n"/>
      <c r="J1797" s="81" t="n">
        <v>37530721.59</v>
      </c>
      <c r="L1797" s="42" t="n">
        <v>7394.831</v>
      </c>
    </row>
    <row r="1798"/>
    <row r="1799"/>
    <row r="1800"/>
    <row r="1801" ht="14.25" customHeight="1">
      <c r="A1801" s="46" t="inlineStr">
        <is>
          <t>   </t>
        </is>
      </c>
      <c r="B1801" s="46" t="n"/>
      <c r="C1801" s="24" t="inlineStr">
        <is>
          <t xml:space="preserve">Составил  </t>
        </is>
      </c>
      <c r="D1801" s="47" t="inlineStr">
        <is>
          <t> </t>
        </is>
      </c>
      <c r="E1801" s="47" t="n"/>
      <c r="F1801" s="47" t="n"/>
      <c r="G1801" s="47" t="n"/>
      <c r="H1801" s="47" t="n"/>
      <c r="I1801" s="17" t="inlineStr">
        <is>
          <t> </t>
        </is>
      </c>
      <c r="J1801" s="17" t="n"/>
      <c r="K1801" s="17" t="n"/>
      <c r="L1801" s="17" t="n"/>
    </row>
    <row r="1802" ht="14.25" customHeight="1">
      <c r="A1802" s="17" t="n"/>
      <c r="B1802" s="17" t="n"/>
      <c r="C1802" s="24" t="n"/>
      <c r="D1802" s="83" t="inlineStr">
        <is>
          <t>[должность,подпись(инициалы,фамилия)]</t>
        </is>
      </c>
      <c r="E1802" s="89" t="n"/>
      <c r="F1802" s="89" t="n"/>
      <c r="G1802" s="89" t="n"/>
      <c r="H1802" s="89" t="n"/>
      <c r="I1802" s="17" t="n"/>
      <c r="J1802" s="17" t="n"/>
      <c r="K1802" s="17" t="n"/>
      <c r="L1802" s="17" t="n"/>
    </row>
    <row r="1803" ht="14.25" customHeight="1">
      <c r="A1803" s="17" t="n"/>
      <c r="B1803" s="17" t="n"/>
      <c r="C1803" s="24" t="n"/>
      <c r="D1803" s="17" t="n"/>
      <c r="E1803" s="17" t="n"/>
      <c r="F1803" s="17" t="n"/>
      <c r="G1803" s="17" t="n"/>
      <c r="H1803" s="17" t="n"/>
      <c r="I1803" s="17" t="n"/>
      <c r="J1803" s="17" t="n"/>
      <c r="K1803" s="17" t="n"/>
      <c r="L1803" s="17" t="n"/>
    </row>
    <row r="1804" ht="14.25" customHeight="1">
      <c r="A1804" s="46" t="inlineStr">
        <is>
          <t>   </t>
        </is>
      </c>
      <c r="B1804" s="46" t="n"/>
      <c r="C1804" s="24" t="inlineStr">
        <is>
          <t xml:space="preserve">Проверил  </t>
        </is>
      </c>
      <c r="D1804" s="47" t="inlineStr">
        <is>
          <t> </t>
        </is>
      </c>
      <c r="E1804" s="47" t="n"/>
      <c r="F1804" s="47" t="n"/>
      <c r="G1804" s="47" t="n"/>
      <c r="H1804" s="47" t="n"/>
      <c r="I1804" s="17" t="inlineStr">
        <is>
          <t> </t>
        </is>
      </c>
      <c r="J1804" s="17" t="n"/>
      <c r="K1804" s="17" t="n"/>
      <c r="L1804" s="17" t="n"/>
    </row>
    <row r="1805" ht="14.25" customHeight="1">
      <c r="A1805" s="17" t="n"/>
      <c r="B1805" s="17" t="n"/>
      <c r="C1805" s="17" t="n"/>
      <c r="D1805" s="83" t="inlineStr">
        <is>
          <t>[должность,подпись(инициалы,фамилия)]</t>
        </is>
      </c>
      <c r="E1805" s="89" t="n"/>
      <c r="F1805" s="89" t="n"/>
      <c r="G1805" s="89" t="n"/>
      <c r="H1805" s="89" t="n"/>
      <c r="I1805" s="17" t="n"/>
      <c r="J1805" s="17" t="n"/>
      <c r="K1805" s="17" t="n"/>
      <c r="L1805" s="17" t="n"/>
    </row>
    <row r="1806"/>
    <row r="1807"/>
    <row r="1808"/>
    <row r="1809">
      <c r="A1809" s="15" t="inlineStr"/>
    </row>
    <row r="1810" ht="36" customHeight="1">
      <c r="A1810" s="16" t="n"/>
      <c r="B1810" s="14" t="n"/>
      <c r="L1810" s="16" t="n"/>
    </row>
    <row r="1811" ht="14.25" customHeight="1">
      <c r="A1811" s="17" t="n"/>
      <c r="B1811" s="13" t="inlineStr">
        <is>
          <t>(наименование стройки)</t>
        </is>
      </c>
      <c r="C1811" s="89" t="n"/>
      <c r="D1811" s="89" t="n"/>
      <c r="E1811" s="89" t="n"/>
      <c r="F1811" s="89" t="n"/>
      <c r="G1811" s="89" t="n"/>
      <c r="H1811" s="89" t="n"/>
      <c r="I1811" s="89" t="n"/>
      <c r="J1811" s="89" t="n"/>
      <c r="K1811" s="89" t="n"/>
      <c r="L1811" s="16" t="n"/>
    </row>
    <row r="1812" ht="14.25" customHeight="1">
      <c r="A1812" s="17" t="n"/>
      <c r="B1812" s="17" t="n"/>
      <c r="C1812" s="17" t="n"/>
      <c r="D1812" s="17" t="n"/>
      <c r="E1812" s="17" t="n"/>
      <c r="F1812" s="17" t="n"/>
      <c r="G1812" s="17" t="n"/>
      <c r="H1812" s="17" t="n"/>
      <c r="I1812" s="17" t="n"/>
      <c r="J1812" s="17" t="n"/>
      <c r="K1812" s="17" t="n"/>
      <c r="L1812" s="17" t="n"/>
    </row>
    <row r="1813" ht="14.25" customHeight="1">
      <c r="A1813" s="17" t="n"/>
      <c r="B1813" s="17" t="n"/>
      <c r="C1813" s="17" t="n"/>
      <c r="D1813" s="17" t="n"/>
      <c r="E1813" s="17" t="n"/>
      <c r="F1813" s="18" t="inlineStr">
        <is>
          <t> </t>
        </is>
      </c>
      <c r="H1813" s="19" t="inlineStr">
        <is>
          <t> </t>
        </is>
      </c>
      <c r="L1813" s="16" t="n"/>
    </row>
    <row r="1814" ht="14.25" customHeight="1">
      <c r="A1814" s="17" t="n"/>
      <c r="B1814" s="17" t="n"/>
      <c r="C1814" s="17" t="n"/>
      <c r="D1814" s="17" t="n"/>
      <c r="E1814" s="17" t="n"/>
      <c r="F1814" s="17" t="n"/>
      <c r="G1814" s="17" t="n"/>
      <c r="H1814" s="17" t="n"/>
      <c r="I1814" s="17" t="n"/>
      <c r="J1814" s="17" t="n"/>
      <c r="K1814" s="17" t="n"/>
      <c r="L1814" s="17" t="n"/>
    </row>
    <row r="1815" ht="15.75" customHeight="1">
      <c r="A1815" s="20" t="n"/>
      <c r="B1815" s="14" t="inlineStr">
        <is>
          <t>ЛОКАЛЬНАЯ СМЕТА № 06-03-01</t>
        </is>
      </c>
      <c r="L1815" s="20" t="n"/>
    </row>
    <row r="1816" ht="14.25" customHeight="1">
      <c r="A1816" s="17" t="n"/>
      <c r="B1816" s="17" t="n"/>
      <c r="C1816" s="17" t="n"/>
      <c r="D1816" s="17" t="n"/>
      <c r="E1816" s="17" t="n"/>
      <c r="F1816" s="17" t="n"/>
      <c r="G1816" s="17" t="n"/>
      <c r="H1816" s="17" t="n"/>
      <c r="I1816" s="17" t="n"/>
      <c r="J1816" s="17" t="n"/>
      <c r="K1816" s="17" t="n"/>
      <c r="L1816" s="17" t="n"/>
    </row>
    <row r="1817" ht="18" customHeight="1">
      <c r="A1817" s="17" t="n"/>
      <c r="B1817" s="10" t="n"/>
      <c r="L1817" s="17" t="n"/>
    </row>
    <row r="1818" ht="14.25" customHeight="1">
      <c r="A1818" s="17" t="n"/>
      <c r="B1818" s="17" t="n"/>
      <c r="C1818" s="17" t="n"/>
      <c r="D1818" s="17" t="n"/>
      <c r="E1818" s="17" t="n"/>
      <c r="F1818" s="17" t="n"/>
      <c r="G1818" s="17" t="n"/>
      <c r="H1818" s="17" t="n"/>
      <c r="I1818" s="17" t="n"/>
      <c r="J1818" s="17" t="n"/>
      <c r="K1818" s="17" t="n"/>
      <c r="L1818" s="17" t="n"/>
    </row>
    <row r="1819" ht="18" customHeight="1">
      <c r="A1819" s="17" t="n"/>
      <c r="B1819" s="9" t="inlineStr">
        <is>
          <t>Наружное освещение</t>
        </is>
      </c>
      <c r="C1819" s="90" t="n"/>
      <c r="D1819" s="90" t="n"/>
      <c r="E1819" s="90" t="n"/>
      <c r="F1819" s="90" t="n"/>
      <c r="G1819" s="90" t="n"/>
      <c r="H1819" s="90" t="n"/>
      <c r="I1819" s="90" t="n"/>
      <c r="J1819" s="90" t="n"/>
      <c r="K1819" s="90" t="n"/>
      <c r="L1819" s="21" t="n"/>
    </row>
    <row r="1820" ht="14.25" customHeight="1">
      <c r="A1820" s="17" t="n"/>
      <c r="B1820" s="8" t="inlineStr">
        <is>
          <t>(наименование работ и затрат, наименование объекта)</t>
        </is>
      </c>
      <c r="L1820" s="16" t="n"/>
    </row>
    <row r="1821" ht="14.25" customHeight="1">
      <c r="A1821" s="17" t="n"/>
      <c r="B1821" s="17" t="n"/>
      <c r="C1821" s="17" t="n"/>
      <c r="D1821" s="17" t="n"/>
      <c r="E1821" s="17" t="n"/>
      <c r="F1821" s="17" t="n"/>
      <c r="G1821" s="17" t="n"/>
      <c r="H1821" s="17" t="n"/>
      <c r="I1821" s="17" t="n"/>
      <c r="J1821" s="17" t="n"/>
      <c r="K1821" s="17" t="n"/>
      <c r="L1821" s="17" t="n"/>
    </row>
    <row r="1822" ht="14.25" customHeight="1">
      <c r="A1822" s="19" t="inlineStr">
        <is>
          <t xml:space="preserve">Основание: </t>
        </is>
      </c>
    </row>
    <row r="1823" ht="14.25" customHeight="1">
      <c r="A1823" s="17" t="n"/>
      <c r="B1823" s="17" t="n"/>
      <c r="C1823" s="17" t="n"/>
      <c r="D1823" s="17" t="n"/>
      <c r="E1823" s="17" t="n"/>
      <c r="F1823" s="17" t="n"/>
      <c r="G1823" s="17" t="n"/>
      <c r="H1823" s="17" t="n"/>
      <c r="I1823" s="17" t="n"/>
      <c r="J1823" s="17" t="n"/>
      <c r="K1823" s="17" t="n"/>
      <c r="L1823" s="17" t="n"/>
    </row>
    <row r="1824" ht="14.25" customHeight="1">
      <c r="A1824" s="17" t="n"/>
      <c r="B1824" s="17" t="n"/>
      <c r="C1824" s="17" t="n"/>
      <c r="D1824" s="17" t="n"/>
      <c r="E1824" s="17" t="n"/>
      <c r="F1824" s="17" t="n"/>
      <c r="G1824" s="17" t="n"/>
      <c r="H1824" s="17" t="n"/>
      <c r="I1824" s="17" t="n"/>
      <c r="J1824" s="17" t="n"/>
      <c r="K1824" s="17" t="n"/>
      <c r="L1824" s="17" t="n"/>
    </row>
    <row r="1825" ht="14.25" customHeight="1">
      <c r="A1825" s="17" t="n"/>
      <c r="B1825" s="17" t="n"/>
      <c r="C1825" s="17" t="n"/>
      <c r="D1825" s="17" t="n"/>
      <c r="E1825" s="22" t="n"/>
      <c r="F1825" s="22" t="n"/>
      <c r="G1825" s="7" t="inlineStr">
        <is>
          <t>базовая цена</t>
        </is>
      </c>
      <c r="I1825" s="7" t="inlineStr">
        <is>
          <t>текущая цена</t>
        </is>
      </c>
      <c r="K1825" s="17" t="n"/>
      <c r="L1825" s="17" t="n"/>
    </row>
    <row r="1826" ht="15" customHeight="1">
      <c r="A1826" s="17" t="n"/>
      <c r="B1826" s="17" t="n"/>
      <c r="C1826" s="6" t="inlineStr">
        <is>
          <t>Сметная стоимость</t>
        </is>
      </c>
      <c r="G1826" s="23" t="n">
        <v>6143.46</v>
      </c>
      <c r="I1826" s="23" t="n">
        <v>7311.64</v>
      </c>
      <c r="K1826" s="17" t="inlineStr">
        <is>
          <t>тыс. руб.</t>
        </is>
      </c>
    </row>
    <row r="1827" ht="14.25" customHeight="1">
      <c r="A1827" s="17" t="n"/>
      <c r="B1827" s="17" t="n"/>
      <c r="C1827" s="24" t="inlineStr">
        <is>
          <t xml:space="preserve">     Строительные работы</t>
        </is>
      </c>
      <c r="G1827" s="23" t="n">
        <v>6052.99</v>
      </c>
      <c r="I1827" s="23" t="n">
        <v>6336.79</v>
      </c>
      <c r="K1827" s="17" t="inlineStr">
        <is>
          <t>тыс. руб.</t>
        </is>
      </c>
    </row>
    <row r="1828" ht="14.25" customHeight="1">
      <c r="A1828" s="17" t="n"/>
      <c r="B1828" s="17" t="n"/>
      <c r="C1828" s="24" t="inlineStr">
        <is>
          <t xml:space="preserve">     Монтажные работы</t>
        </is>
      </c>
      <c r="G1828" s="23" t="n">
        <v>23.5</v>
      </c>
      <c r="I1828" s="23" t="n">
        <v>907.08</v>
      </c>
      <c r="K1828" s="17" t="inlineStr">
        <is>
          <t>тыс. руб.</t>
        </is>
      </c>
    </row>
    <row r="1829" ht="14.25" customHeight="1">
      <c r="A1829" s="17" t="n"/>
      <c r="B1829" s="17" t="n"/>
      <c r="C1829" s="24" t="inlineStr">
        <is>
          <t xml:space="preserve">     Оборудование</t>
        </is>
      </c>
      <c r="G1829" s="23" t="n">
        <v>66.97</v>
      </c>
      <c r="I1829" s="23" t="n">
        <v>67.77</v>
      </c>
      <c r="K1829" s="17" t="inlineStr">
        <is>
          <t>тыс. руб.</t>
        </is>
      </c>
    </row>
    <row r="1830" ht="14.25" customHeight="1">
      <c r="A1830" s="17" t="n"/>
      <c r="B1830" s="17" t="n"/>
      <c r="C1830" s="24" t="inlineStr">
        <is>
          <t xml:space="preserve">     Прочие работы</t>
        </is>
      </c>
      <c r="G1830" s="23" t="n">
        <v>0</v>
      </c>
      <c r="I1830" s="23" t="n">
        <v>0</v>
      </c>
      <c r="K1830" s="17" t="inlineStr">
        <is>
          <t>тыс. руб.</t>
        </is>
      </c>
    </row>
    <row r="1831" ht="15" customHeight="1">
      <c r="A1831" s="17" t="n"/>
      <c r="B1831" s="17" t="n"/>
      <c r="C1831" s="6" t="inlineStr">
        <is>
          <t>Нормативная трудоемкость</t>
        </is>
      </c>
      <c r="G1831" s="23" t="n">
        <v>700.9268</v>
      </c>
      <c r="I1831" s="23" t="n">
        <v>700.9268</v>
      </c>
      <c r="K1831" s="17" t="inlineStr">
        <is>
          <t>чел. -ч.</t>
        </is>
      </c>
    </row>
    <row r="1832" ht="15" customHeight="1">
      <c r="A1832" s="17" t="n"/>
      <c r="B1832" s="17" t="n"/>
      <c r="C1832" s="6" t="inlineStr">
        <is>
          <t>Средства на оплату труда</t>
        </is>
      </c>
      <c r="G1832" s="23" t="n">
        <v>6.79481</v>
      </c>
      <c r="I1832" s="23" t="n">
        <v>380.781</v>
      </c>
      <c r="K1832" s="17" t="inlineStr">
        <is>
          <t>тыс. руб.</t>
        </is>
      </c>
    </row>
    <row r="1833" ht="14.25" customHeight="1">
      <c r="A1833" s="17" t="n"/>
      <c r="B1833" s="17" t="n"/>
      <c r="C1833" s="17" t="n"/>
      <c r="D1833" s="17" t="n"/>
      <c r="E1833" s="17" t="n"/>
      <c r="F1833" s="17" t="n"/>
      <c r="G1833" s="17" t="n"/>
      <c r="H1833" s="17" t="n"/>
      <c r="I1833" s="17" t="n"/>
      <c r="J1833" s="17" t="n"/>
      <c r="K1833" s="17" t="n"/>
      <c r="L1833" s="17" t="n"/>
    </row>
    <row r="1834" ht="14.25" customHeight="1">
      <c r="A1834" s="2" t="inlineStr">
        <is>
          <t>Составлена в ценах ТСНБ-2001 Московская область март 2026 года и Московская область Каталог текущих цен на материалы, 1 квартал 2026 г</t>
        </is>
      </c>
      <c r="B1834" s="90" t="n"/>
      <c r="C1834" s="90" t="n"/>
      <c r="D1834" s="90" t="n"/>
      <c r="E1834" s="90" t="n"/>
      <c r="F1834" s="90" t="n"/>
      <c r="G1834" s="90" t="n"/>
      <c r="H1834" s="90" t="n"/>
      <c r="I1834" s="90" t="n"/>
      <c r="J1834" s="90" t="n"/>
      <c r="K1834" s="90" t="n"/>
      <c r="L1834" s="90" t="n"/>
    </row>
    <row r="1835" ht="57" customHeight="1">
      <c r="A1835" s="25" t="inlineStr">
        <is>
          <t>№ п/п</t>
        </is>
      </c>
      <c r="B1835" s="25" t="inlineStr">
        <is>
          <t>Шифр расценки и коды ресурсов</t>
        </is>
      </c>
      <c r="C1835" s="25" t="inlineStr">
        <is>
          <t>Наименование работ и затрат</t>
        </is>
      </c>
      <c r="D1835" s="25" t="inlineStr">
        <is>
          <t>Ед. изм.</t>
        </is>
      </c>
      <c r="E1835" s="25" t="inlineStr">
        <is>
          <t>Кол-во единиц</t>
        </is>
      </c>
      <c r="F1835" s="25" t="inlineStr">
        <is>
          <t>Цена на ед. изм.</t>
        </is>
      </c>
      <c r="G1835" s="25" t="inlineStr">
        <is>
          <t>Попра-вочные коэфф.</t>
        </is>
      </c>
      <c r="H1835" s="25" t="inlineStr">
        <is>
          <t>Стоимость в ценах на январь 2000 года</t>
        </is>
      </c>
      <c r="I1835" s="25" t="inlineStr">
        <is>
          <t>Пункт коэфф. пересчета</t>
        </is>
      </c>
      <c r="J1835" s="25" t="inlineStr">
        <is>
          <t>Коэфф. пересчета</t>
        </is>
      </c>
      <c r="K1835" s="25" t="inlineStr">
        <is>
          <t>Стоимость в текущих ценах</t>
        </is>
      </c>
      <c r="L1835" s="25" t="inlineStr">
        <is>
          <t>ЗТР всего чел.-час</t>
        </is>
      </c>
    </row>
    <row r="1836" ht="14.25" customHeight="1">
      <c r="A1836" s="26" t="n">
        <v>1</v>
      </c>
      <c r="B1836" s="26" t="n">
        <v>2</v>
      </c>
      <c r="C1836" s="26" t="n">
        <v>3</v>
      </c>
      <c r="D1836" s="26" t="n">
        <v>4</v>
      </c>
      <c r="E1836" s="26" t="n">
        <v>5</v>
      </c>
      <c r="F1836" s="26" t="n">
        <v>6</v>
      </c>
      <c r="G1836" s="26" t="n">
        <v>7</v>
      </c>
      <c r="H1836" s="26" t="n">
        <v>8</v>
      </c>
      <c r="I1836" s="26" t="n">
        <v>9</v>
      </c>
      <c r="J1836" s="26" t="n">
        <v>10</v>
      </c>
      <c r="K1836" s="26" t="n">
        <v>11</v>
      </c>
      <c r="L1836" s="27" t="n">
        <v>12</v>
      </c>
    </row>
    <row r="1837"/>
    <row r="1838" ht="16.5" customHeight="1">
      <c r="A1838" s="1" t="inlineStr">
        <is>
          <t xml:space="preserve">Локальная смета: </t>
        </is>
      </c>
    </row>
    <row r="1839"/>
    <row r="1840" ht="16.5" customHeight="1">
      <c r="A1840" s="1" t="inlineStr">
        <is>
          <t>Раздел: Монтажные работы</t>
        </is>
      </c>
    </row>
    <row r="1841" ht="28.5" customHeight="1">
      <c r="A1841" s="28" t="inlineStr">
        <is>
          <t>1</t>
        </is>
      </c>
      <c r="B1841" s="29" t="inlineStr">
        <is>
          <t>м11-06-001-5</t>
        </is>
      </c>
      <c r="C1841" s="29" t="inlineStr">
        <is>
          <t>Щиты и пульты, масса до 350 кг</t>
        </is>
      </c>
      <c r="D1841" s="30" t="inlineStr">
        <is>
          <t>1  ШТ.</t>
        </is>
      </c>
      <c r="E1841" s="24" t="n">
        <v>2</v>
      </c>
      <c r="F1841" s="23" t="n">
        <v>759.65</v>
      </c>
      <c r="G1841" s="18" t="n"/>
      <c r="H1841" s="23" t="n"/>
      <c r="I1841" s="18" t="inlineStr">
        <is>
          <t>м11-06-001-5</t>
        </is>
      </c>
      <c r="J1841" s="18" t="n"/>
      <c r="K1841" s="23" t="n"/>
      <c r="L1841" s="31" t="n"/>
    </row>
    <row r="1842" ht="14.25" customHeight="1">
      <c r="A1842" s="28" t="n"/>
      <c r="B1842" s="29" t="n"/>
      <c r="C1842" s="29" t="inlineStr">
        <is>
          <t>Зарплата</t>
        </is>
      </c>
      <c r="D1842" s="30" t="n"/>
      <c r="E1842" s="24" t="n"/>
      <c r="F1842" s="23" t="n">
        <v>179.54</v>
      </c>
      <c r="G1842" s="18" t="n"/>
      <c r="H1842" s="23" t="n">
        <v>359.08</v>
      </c>
      <c r="I1842" s="18" t="n"/>
      <c r="J1842" s="18" t="n">
        <v>56.04</v>
      </c>
      <c r="K1842" s="23" t="n">
        <v>20122.84</v>
      </c>
      <c r="L1842" s="31" t="n"/>
    </row>
    <row r="1843" ht="14.25" customHeight="1">
      <c r="A1843" s="28" t="n"/>
      <c r="B1843" s="29" t="n"/>
      <c r="C1843" s="29" t="inlineStr">
        <is>
          <t>Эксплуатация машин</t>
        </is>
      </c>
      <c r="D1843" s="30" t="n"/>
      <c r="E1843" s="24" t="n"/>
      <c r="F1843" s="23" t="n">
        <v>93.93000000000001</v>
      </c>
      <c r="G1843" s="18" t="n"/>
      <c r="H1843" s="23" t="n">
        <v>187.86</v>
      </c>
      <c r="I1843" s="18" t="n"/>
      <c r="J1843" s="18" t="n">
        <v>18.57</v>
      </c>
      <c r="K1843" s="23" t="n">
        <v>3488.56</v>
      </c>
      <c r="L1843" s="31" t="n"/>
    </row>
    <row r="1844" ht="14.25" customHeight="1">
      <c r="A1844" s="28" t="n"/>
      <c r="B1844" s="29" t="n"/>
      <c r="C1844" s="29" t="inlineStr">
        <is>
          <t>в т.ч. зарплата машинистов</t>
        </is>
      </c>
      <c r="D1844" s="30" t="n"/>
      <c r="E1844" s="24" t="n"/>
      <c r="F1844" s="23" t="n">
        <v>3.51</v>
      </c>
      <c r="G1844" s="18" t="n"/>
      <c r="H1844" s="32" t="n">
        <v>7.02</v>
      </c>
      <c r="I1844" s="18" t="n"/>
      <c r="J1844" s="18" t="n">
        <v>56.04</v>
      </c>
      <c r="K1844" s="32" t="n">
        <v>393.4</v>
      </c>
      <c r="L1844" s="31" t="n"/>
    </row>
    <row r="1845" ht="14.25" customHeight="1">
      <c r="A1845" s="28" t="n"/>
      <c r="B1845" s="29" t="n"/>
      <c r="C1845" s="29" t="inlineStr">
        <is>
          <t>Материальные ресурсы</t>
        </is>
      </c>
      <c r="D1845" s="30" t="n"/>
      <c r="E1845" s="24" t="n"/>
      <c r="F1845" s="23" t="n">
        <v>486.18</v>
      </c>
      <c r="G1845" s="18" t="n"/>
      <c r="H1845" s="23" t="n">
        <v>972.36</v>
      </c>
      <c r="I1845" s="18" t="n"/>
      <c r="J1845" s="18" t="n">
        <v>9.43</v>
      </c>
      <c r="K1845" s="23" t="n">
        <v>9169.35</v>
      </c>
      <c r="L1845" s="31" t="n"/>
    </row>
    <row r="1846" ht="14.25" customHeight="1">
      <c r="A1846" s="28" t="n"/>
      <c r="B1846" s="29" t="n"/>
      <c r="C1846" s="29" t="inlineStr">
        <is>
          <t>НР от ФОТ</t>
        </is>
      </c>
      <c r="D1846" s="30" t="inlineStr">
        <is>
          <t>%</t>
        </is>
      </c>
      <c r="E1846" s="24" t="n">
        <v>90</v>
      </c>
      <c r="F1846" s="33" t="n"/>
      <c r="G1846" s="18" t="n"/>
      <c r="H1846" s="23" t="n">
        <v>329.49</v>
      </c>
      <c r="I1846" s="34" t="n"/>
      <c r="J1846" s="19" t="n">
        <v>90</v>
      </c>
      <c r="K1846" s="23" t="n">
        <v>18464.62</v>
      </c>
      <c r="L1846" s="31" t="n"/>
    </row>
    <row r="1847" ht="14.25" customHeight="1">
      <c r="A1847" s="28" t="n"/>
      <c r="B1847" s="29" t="n"/>
      <c r="C1847" s="29" t="inlineStr">
        <is>
          <t>СП от ФОТ</t>
        </is>
      </c>
      <c r="D1847" s="30" t="inlineStr">
        <is>
          <t>%</t>
        </is>
      </c>
      <c r="E1847" s="24" t="n">
        <v>46</v>
      </c>
      <c r="F1847" s="33" t="n"/>
      <c r="G1847" s="18" t="n"/>
      <c r="H1847" s="23" t="n">
        <v>168.41</v>
      </c>
      <c r="I1847" s="34" t="n"/>
      <c r="J1847" s="19" t="n">
        <v>46</v>
      </c>
      <c r="K1847" s="23" t="n">
        <v>9437.469999999999</v>
      </c>
      <c r="L1847" s="31" t="n"/>
    </row>
    <row r="1848" ht="14.25" customHeight="1">
      <c r="A1848" s="35" t="n"/>
      <c r="B1848" s="36" t="n"/>
      <c r="C1848" s="36" t="inlineStr">
        <is>
          <t>Затраты труда</t>
        </is>
      </c>
      <c r="D1848" s="37" t="inlineStr">
        <is>
          <t>чел-ч</t>
        </is>
      </c>
      <c r="E1848" s="38" t="n">
        <v>19.1</v>
      </c>
      <c r="F1848" s="39" t="n"/>
      <c r="G1848" s="40" t="n"/>
      <c r="H1848" s="39" t="n"/>
      <c r="I1848" s="40" t="n"/>
      <c r="J1848" s="40" t="n"/>
      <c r="K1848" s="39" t="n"/>
      <c r="L1848" s="41" t="n">
        <v>38.2</v>
      </c>
    </row>
    <row r="1849" ht="15" customHeight="1">
      <c r="G1849" s="81" t="n">
        <v>2017.2</v>
      </c>
      <c r="J1849" s="81" t="n">
        <v>60682.84</v>
      </c>
      <c r="L1849" s="42" t="n">
        <v>38.2</v>
      </c>
    </row>
    <row r="1850"/>
    <row r="1851" ht="16.5" customHeight="1">
      <c r="A1851" s="1" t="inlineStr">
        <is>
          <t>Подраздел: Оборудование</t>
        </is>
      </c>
    </row>
    <row r="1852" ht="28.5" customHeight="1">
      <c r="A1852" s="35" t="inlineStr">
        <is>
          <t>2</t>
        </is>
      </c>
      <c r="B1852" s="36" t="inlineStr">
        <is>
          <t>Прайс-лист</t>
        </is>
      </c>
      <c r="C1852" s="36" t="inlineStr">
        <is>
          <t>Щит ЯНО 01
31 604,26 = [38 100 / 1,22] +  1,2% Заг.скл</t>
        </is>
      </c>
      <c r="D1852" s="37" t="inlineStr">
        <is>
          <t>КОМП</t>
        </is>
      </c>
      <c r="E1852" s="38" t="n">
        <v>1</v>
      </c>
      <c r="F1852" s="39" t="n">
        <v>31229.51</v>
      </c>
      <c r="G1852" s="40" t="n"/>
      <c r="H1852" s="39" t="n">
        <v>31229.51</v>
      </c>
      <c r="I1852" s="40" t="n"/>
      <c r="J1852" s="40" t="n">
        <v>6.44</v>
      </c>
      <c r="K1852" s="39" t="n">
        <v>31604.26</v>
      </c>
      <c r="L1852" s="44" t="n"/>
    </row>
    <row r="1853" ht="15" customHeight="1">
      <c r="G1853" s="81" t="n">
        <v>31229.51</v>
      </c>
      <c r="J1853" s="81" t="n">
        <v>31604.26</v>
      </c>
      <c r="L1853" s="42" t="n">
        <v>0</v>
      </c>
    </row>
    <row r="1854" ht="28.5" customHeight="1">
      <c r="A1854" s="35" t="inlineStr">
        <is>
          <t>3</t>
        </is>
      </c>
      <c r="B1854" s="36" t="inlineStr">
        <is>
          <t>Прайс-лист</t>
        </is>
      </c>
      <c r="C1854" s="36" t="inlineStr">
        <is>
          <t>Щит ЯНО 02
36 166,55 = [43 600 / 1,22] +  1,2% Заг.скл</t>
        </is>
      </c>
      <c r="D1854" s="37" t="inlineStr">
        <is>
          <t>КОМП</t>
        </is>
      </c>
      <c r="E1854" s="38" t="n">
        <v>1</v>
      </c>
      <c r="F1854" s="39" t="n">
        <v>35737.7</v>
      </c>
      <c r="G1854" s="40" t="n"/>
      <c r="H1854" s="39" t="n">
        <v>35737.7</v>
      </c>
      <c r="I1854" s="40" t="n"/>
      <c r="J1854" s="40" t="n">
        <v>6.44</v>
      </c>
      <c r="K1854" s="39" t="n">
        <v>36166.55</v>
      </c>
      <c r="L1854" s="44" t="n"/>
    </row>
    <row r="1855" ht="15" customHeight="1">
      <c r="G1855" s="81" t="n">
        <v>35737.7</v>
      </c>
      <c r="J1855" s="81" t="n">
        <v>36166.55</v>
      </c>
      <c r="L1855" s="42" t="n">
        <v>0</v>
      </c>
    </row>
    <row r="1856"/>
    <row r="1857" ht="15" customHeight="1">
      <c r="A1857" s="82" t="inlineStr">
        <is>
          <t>Итого по подразделу: Оборудование</t>
        </is>
      </c>
      <c r="G1857" s="81" t="n">
        <v>66967.21000000001</v>
      </c>
      <c r="I1857" s="43" t="n"/>
      <c r="J1857" s="81" t="n">
        <v>67770.81</v>
      </c>
      <c r="L1857" s="42" t="n">
        <v>0</v>
      </c>
    </row>
    <row r="1858"/>
    <row r="1859"/>
    <row r="1860"/>
    <row r="1861" ht="15" customHeight="1">
      <c r="A1861" s="82" t="inlineStr">
        <is>
          <t>Итого по разделу: Монтажные работы</t>
        </is>
      </c>
      <c r="G1861" s="81" t="n">
        <v>68984.41</v>
      </c>
      <c r="I1861" s="43" t="n"/>
      <c r="J1861" s="81" t="n">
        <v>128453.65</v>
      </c>
      <c r="L1861" s="42" t="n">
        <v>38.2</v>
      </c>
    </row>
    <row r="1862"/>
    <row r="1863"/>
    <row r="1864"/>
    <row r="1865" ht="16.5" customHeight="1">
      <c r="A1865" s="1" t="inlineStr">
        <is>
          <t>Раздел: Осветительные приборы</t>
        </is>
      </c>
    </row>
    <row r="1866" ht="28.5" customHeight="1">
      <c r="A1866" s="28" t="inlineStr">
        <is>
          <t>4</t>
        </is>
      </c>
      <c r="B1866" s="29" t="inlineStr">
        <is>
          <t>м08-02-369-2</t>
        </is>
      </c>
      <c r="C1866" s="29" t="inlineStr">
        <is>
          <t>Светильник, устанавливаемый вне зданий с лампами люминесцентными</t>
        </is>
      </c>
      <c r="D1866" s="30" t="inlineStr">
        <is>
          <t>1  ШТ.</t>
        </is>
      </c>
      <c r="E1866" s="24" t="n">
        <v>52</v>
      </c>
      <c r="F1866" s="23" t="n">
        <v>152.03</v>
      </c>
      <c r="G1866" s="18" t="n"/>
      <c r="H1866" s="23" t="n"/>
      <c r="I1866" s="18" t="inlineStr">
        <is>
          <t>м08-02-369-2</t>
        </is>
      </c>
      <c r="J1866" s="18" t="n"/>
      <c r="K1866" s="23" t="n"/>
      <c r="L1866" s="31" t="n"/>
    </row>
    <row r="1867">
      <c r="C1867" s="45" t="inlineStr">
        <is>
          <t>Объем: 52=35+17</t>
        </is>
      </c>
    </row>
    <row r="1868" ht="14.25" customHeight="1">
      <c r="A1868" s="28" t="n"/>
      <c r="B1868" s="29" t="n"/>
      <c r="C1868" s="29" t="inlineStr">
        <is>
          <t>Зарплата</t>
        </is>
      </c>
      <c r="D1868" s="30" t="n"/>
      <c r="E1868" s="24" t="n"/>
      <c r="F1868" s="23" t="n">
        <v>19.64</v>
      </c>
      <c r="G1868" s="18" t="n"/>
      <c r="H1868" s="23" t="n">
        <v>1021.28</v>
      </c>
      <c r="I1868" s="18" t="n"/>
      <c r="J1868" s="18" t="n">
        <v>56.04</v>
      </c>
      <c r="K1868" s="23" t="n">
        <v>57232.53</v>
      </c>
      <c r="L1868" s="31" t="n"/>
    </row>
    <row r="1869" ht="14.25" customHeight="1">
      <c r="A1869" s="28" t="n"/>
      <c r="B1869" s="29" t="n"/>
      <c r="C1869" s="29" t="inlineStr">
        <is>
          <t>Эксплуатация машин</t>
        </is>
      </c>
      <c r="D1869" s="30" t="n"/>
      <c r="E1869" s="24" t="n"/>
      <c r="F1869" s="23" t="n">
        <v>100.05</v>
      </c>
      <c r="G1869" s="18" t="n"/>
      <c r="H1869" s="23" t="n">
        <v>5202.6</v>
      </c>
      <c r="I1869" s="18" t="n"/>
      <c r="J1869" s="18" t="n">
        <v>10.37</v>
      </c>
      <c r="K1869" s="23" t="n">
        <v>53950.96</v>
      </c>
      <c r="L1869" s="31" t="n"/>
    </row>
    <row r="1870" ht="14.25" customHeight="1">
      <c r="A1870" s="28" t="n"/>
      <c r="B1870" s="29" t="n"/>
      <c r="C1870" s="29" t="inlineStr">
        <is>
          <t>в т.ч. зарплата машинистов</t>
        </is>
      </c>
      <c r="D1870" s="30" t="n"/>
      <c r="E1870" s="24" t="n"/>
      <c r="F1870" s="23" t="n">
        <v>9.32</v>
      </c>
      <c r="G1870" s="18" t="n"/>
      <c r="H1870" s="32" t="n">
        <v>484.64</v>
      </c>
      <c r="I1870" s="18" t="n"/>
      <c r="J1870" s="18" t="n">
        <v>56.04</v>
      </c>
      <c r="K1870" s="32" t="n">
        <v>27159.23</v>
      </c>
      <c r="L1870" s="31" t="n"/>
    </row>
    <row r="1871" ht="14.25" customHeight="1">
      <c r="A1871" s="28" t="n"/>
      <c r="B1871" s="29" t="n"/>
      <c r="C1871" s="29" t="inlineStr">
        <is>
          <t>Материальные ресурсы</t>
        </is>
      </c>
      <c r="D1871" s="30" t="n"/>
      <c r="E1871" s="24" t="n"/>
      <c r="F1871" s="23" t="n">
        <v>32.34</v>
      </c>
      <c r="G1871" s="18" t="n"/>
      <c r="H1871" s="23" t="n">
        <v>1681.68</v>
      </c>
      <c r="I1871" s="18" t="n"/>
      <c r="J1871" s="18" t="n">
        <v>21.94</v>
      </c>
      <c r="K1871" s="23" t="n">
        <v>36896.06</v>
      </c>
      <c r="L1871" s="31" t="n"/>
    </row>
    <row r="1872" ht="14.25" customHeight="1">
      <c r="A1872" s="28" t="n"/>
      <c r="B1872" s="29" t="n"/>
      <c r="C1872" s="29" t="inlineStr">
        <is>
          <t>НР от ФОТ</t>
        </is>
      </c>
      <c r="D1872" s="30" t="inlineStr">
        <is>
          <t>%</t>
        </is>
      </c>
      <c r="E1872" s="24" t="n">
        <v>97</v>
      </c>
      <c r="F1872" s="33" t="n"/>
      <c r="G1872" s="18" t="n"/>
      <c r="H1872" s="23" t="n">
        <v>1460.74</v>
      </c>
      <c r="I1872" s="34" t="n"/>
      <c r="J1872" s="19" t="n">
        <v>97</v>
      </c>
      <c r="K1872" s="23" t="n">
        <v>81860.00999999999</v>
      </c>
      <c r="L1872" s="31" t="n"/>
    </row>
    <row r="1873" ht="14.25" customHeight="1">
      <c r="A1873" s="28" t="n"/>
      <c r="B1873" s="29" t="n"/>
      <c r="C1873" s="29" t="inlineStr">
        <is>
          <t>СП от ФОТ</t>
        </is>
      </c>
      <c r="D1873" s="30" t="inlineStr">
        <is>
          <t>%</t>
        </is>
      </c>
      <c r="E1873" s="24" t="n">
        <v>51</v>
      </c>
      <c r="F1873" s="33" t="n"/>
      <c r="G1873" s="18" t="n"/>
      <c r="H1873" s="23" t="n">
        <v>768.02</v>
      </c>
      <c r="I1873" s="34" t="n"/>
      <c r="J1873" s="19" t="n">
        <v>51</v>
      </c>
      <c r="K1873" s="23" t="n">
        <v>43039.8</v>
      </c>
      <c r="L1873" s="31" t="n"/>
    </row>
    <row r="1874" ht="14.25" customHeight="1">
      <c r="A1874" s="35" t="n"/>
      <c r="B1874" s="36" t="n"/>
      <c r="C1874" s="36" t="inlineStr">
        <is>
          <t>Затраты труда</t>
        </is>
      </c>
      <c r="D1874" s="37" t="inlineStr">
        <is>
          <t>чел-ч</t>
        </is>
      </c>
      <c r="E1874" s="38" t="n">
        <v>1.87</v>
      </c>
      <c r="F1874" s="39" t="n"/>
      <c r="G1874" s="40" t="n"/>
      <c r="H1874" s="39" t="n"/>
      <c r="I1874" s="40" t="n"/>
      <c r="J1874" s="40" t="n"/>
      <c r="K1874" s="39" t="n"/>
      <c r="L1874" s="41" t="n">
        <v>97.23999999999999</v>
      </c>
    </row>
    <row r="1875" ht="15" customHeight="1">
      <c r="G1875" s="81" t="n">
        <v>10134.32</v>
      </c>
      <c r="J1875" s="81" t="n">
        <v>272979.36</v>
      </c>
      <c r="L1875" s="42" t="n">
        <v>97.23999999999999</v>
      </c>
    </row>
    <row r="1876" ht="69.75" customHeight="1">
      <c r="A1876" s="35" t="inlineStr">
        <is>
          <t>5</t>
        </is>
      </c>
      <c r="B1876" s="36" t="inlineStr">
        <is>
          <t>Прайс-лист</t>
        </is>
      </c>
      <c r="C1876" s="36" t="inlineStr">
        <is>
          <t>Светильник GALAD ПОБЕДА XS LED-60-Д120-IP65-УХЛ1(750/E/X/RAL9016/CU50/PMMA/ST/G2)
6 521,31 = [7 800 / 1,22] +  2% Заг.скл</t>
        </is>
      </c>
      <c r="D1876" s="37" t="inlineStr">
        <is>
          <t>ШТ</t>
        </is>
      </c>
      <c r="E1876" s="38" t="n">
        <v>35</v>
      </c>
      <c r="F1876" s="39" t="n">
        <v>6393.44</v>
      </c>
      <c r="G1876" s="40" t="n"/>
      <c r="H1876" s="39" t="n">
        <v>223770.4</v>
      </c>
      <c r="I1876" s="40" t="n"/>
      <c r="J1876" s="40" t="n">
        <v>9.82</v>
      </c>
      <c r="K1876" s="39" t="n">
        <v>228245.85</v>
      </c>
      <c r="L1876" s="44" t="n"/>
    </row>
    <row r="1877" ht="15" customHeight="1">
      <c r="G1877" s="81" t="n">
        <v>223770.4</v>
      </c>
      <c r="J1877" s="81" t="n">
        <v>228245.85</v>
      </c>
      <c r="L1877" s="42" t="n">
        <v>0</v>
      </c>
    </row>
    <row r="1878" ht="69.75" customHeight="1">
      <c r="A1878" s="35" t="inlineStr">
        <is>
          <t>6</t>
        </is>
      </c>
      <c r="B1878" s="36" t="inlineStr">
        <is>
          <t>Прайс-лист</t>
        </is>
      </c>
      <c r="C1878" s="36" t="inlineStr">
        <is>
          <t>Светильник GALAD ПОБЕДА XS LED-60-Д120-IP65-УХЛ1(750/E/X/RAL9016/CU50/PMMA/ST/G2)
5 434,43 = [6 500 / 1,22] +  2% Заг.скл</t>
        </is>
      </c>
      <c r="D1878" s="37" t="inlineStr">
        <is>
          <t>ШТ</t>
        </is>
      </c>
      <c r="E1878" s="38" t="n">
        <v>35</v>
      </c>
      <c r="F1878" s="39" t="n">
        <v>5327.87</v>
      </c>
      <c r="G1878" s="40" t="n"/>
      <c r="H1878" s="39" t="n">
        <v>186475.45</v>
      </c>
      <c r="I1878" s="40" t="n"/>
      <c r="J1878" s="40" t="n">
        <v>9.82</v>
      </c>
      <c r="K1878" s="39" t="n">
        <v>190205.05</v>
      </c>
      <c r="L1878" s="44" t="n"/>
    </row>
    <row r="1879" ht="15" customHeight="1">
      <c r="G1879" s="81" t="n">
        <v>186475.45</v>
      </c>
      <c r="J1879" s="81" t="n">
        <v>190205.05</v>
      </c>
      <c r="L1879" s="42" t="n">
        <v>0</v>
      </c>
    </row>
    <row r="1880" ht="41.25" customHeight="1">
      <c r="A1880" s="35" t="inlineStr">
        <is>
          <t>7</t>
        </is>
      </c>
      <c r="B1880" s="36" t="inlineStr">
        <is>
          <t>Прайс-лист</t>
        </is>
      </c>
      <c r="C1880" s="36" t="inlineStr">
        <is>
          <t>Кронштейн для установки прожекторов на парапет КРП-04 000091
919,67 = [1 100 / 1,22] +  2% Заг.скл</t>
        </is>
      </c>
      <c r="D1880" s="37" t="inlineStr">
        <is>
          <t>ШТ</t>
        </is>
      </c>
      <c r="E1880" s="38" t="n">
        <v>17</v>
      </c>
      <c r="F1880" s="39" t="n">
        <v>901.64</v>
      </c>
      <c r="G1880" s="40" t="n"/>
      <c r="H1880" s="39" t="n">
        <v>15327.88</v>
      </c>
      <c r="I1880" s="40" t="n"/>
      <c r="J1880" s="40" t="n">
        <v>9.82</v>
      </c>
      <c r="K1880" s="39" t="n">
        <v>15634.39</v>
      </c>
      <c r="L1880" s="44" t="n"/>
    </row>
    <row r="1881" ht="15" customHeight="1">
      <c r="G1881" s="81" t="n">
        <v>15327.88</v>
      </c>
      <c r="J1881" s="81" t="n">
        <v>15634.39</v>
      </c>
      <c r="L1881" s="42" t="n">
        <v>0</v>
      </c>
    </row>
    <row r="1882" ht="41.25" customHeight="1">
      <c r="A1882" s="35" t="inlineStr">
        <is>
          <t>8</t>
        </is>
      </c>
      <c r="B1882" s="36" t="inlineStr">
        <is>
          <t>Прайс-лист</t>
        </is>
      </c>
      <c r="C1882" s="36" t="inlineStr">
        <is>
          <t>Опора граненая коническая  фланцевая H-6 м   ОГК-6
21 403,28 = [25 600 / 1,22] +  2% Заг.скл</t>
        </is>
      </c>
      <c r="D1882" s="37" t="inlineStr">
        <is>
          <t>ШТ</t>
        </is>
      </c>
      <c r="E1882" s="38" t="n">
        <v>32</v>
      </c>
      <c r="F1882" s="39" t="n">
        <v>20983.61</v>
      </c>
      <c r="G1882" s="40" t="n"/>
      <c r="H1882" s="39" t="n">
        <v>671475.52</v>
      </c>
      <c r="I1882" s="40" t="n"/>
      <c r="J1882" s="40" t="n">
        <v>9.82</v>
      </c>
      <c r="K1882" s="39" t="n">
        <v>684904.96</v>
      </c>
      <c r="L1882" s="44" t="n"/>
    </row>
    <row r="1883" ht="15" customHeight="1">
      <c r="G1883" s="81" t="n">
        <v>671475.52</v>
      </c>
      <c r="J1883" s="81" t="n">
        <v>684904.96</v>
      </c>
      <c r="L1883" s="42" t="n">
        <v>0</v>
      </c>
    </row>
    <row r="1884" ht="28.5" customHeight="1">
      <c r="A1884" s="35" t="inlineStr">
        <is>
          <t>9</t>
        </is>
      </c>
      <c r="B1884" s="36" t="inlineStr">
        <is>
          <t>Прайс-лист</t>
        </is>
      </c>
      <c r="C1884" s="36" t="inlineStr">
        <is>
          <t>Фундамент металлический ФМ0133-2,0
12 122,96 = [14 500 / 1,22] +  2% Заг.скл</t>
        </is>
      </c>
      <c r="D1884" s="37" t="inlineStr">
        <is>
          <t>ШТ</t>
        </is>
      </c>
      <c r="E1884" s="38" t="n">
        <v>32</v>
      </c>
      <c r="F1884" s="39" t="n">
        <v>11885.25</v>
      </c>
      <c r="G1884" s="40" t="n"/>
      <c r="H1884" s="39" t="n">
        <v>380328</v>
      </c>
      <c r="I1884" s="40" t="n"/>
      <c r="J1884" s="40" t="n">
        <v>9.82</v>
      </c>
      <c r="K1884" s="39" t="n">
        <v>387934.72</v>
      </c>
      <c r="L1884" s="44" t="n"/>
    </row>
    <row r="1885" ht="15" customHeight="1">
      <c r="G1885" s="81" t="n">
        <v>380328</v>
      </c>
      <c r="J1885" s="81" t="n">
        <v>387934.72</v>
      </c>
      <c r="L1885" s="42" t="n">
        <v>0</v>
      </c>
    </row>
    <row r="1886" ht="55.5" customHeight="1">
      <c r="A1886" s="35" t="inlineStr">
        <is>
          <t>10</t>
        </is>
      </c>
      <c r="B1886" s="36" t="inlineStr">
        <is>
          <t>Прайс-лист</t>
        </is>
      </c>
      <c r="C1886" s="36" t="inlineStr">
        <is>
          <t>Кронштейн однорожковый  для граненой конической опоры К1-1,5-2,5-1-1
6 437,71 = [7 700 / 1,22] +  2% Заг.скл</t>
        </is>
      </c>
      <c r="D1886" s="37" t="inlineStr">
        <is>
          <t>ШТ</t>
        </is>
      </c>
      <c r="E1886" s="38" t="n">
        <v>29</v>
      </c>
      <c r="F1886" s="39" t="n">
        <v>6311.48</v>
      </c>
      <c r="G1886" s="40" t="n"/>
      <c r="H1886" s="39" t="n">
        <v>183032.92</v>
      </c>
      <c r="I1886" s="40" t="n"/>
      <c r="J1886" s="40" t="n">
        <v>9.82</v>
      </c>
      <c r="K1886" s="39" t="n">
        <v>186693.59</v>
      </c>
      <c r="L1886" s="44" t="n"/>
    </row>
    <row r="1887" ht="15" customHeight="1">
      <c r="G1887" s="81" t="n">
        <v>183032.92</v>
      </c>
      <c r="J1887" s="81" t="n">
        <v>186693.59</v>
      </c>
      <c r="L1887" s="42" t="n">
        <v>0</v>
      </c>
    </row>
    <row r="1888" ht="55.5" customHeight="1">
      <c r="A1888" s="35" t="inlineStr">
        <is>
          <t>11</t>
        </is>
      </c>
      <c r="B1888" s="36" t="inlineStr">
        <is>
          <t>Прайс-лист</t>
        </is>
      </c>
      <c r="C1888" s="36" t="inlineStr">
        <is>
          <t>Кронштейн двухрожковый для граненой конической опоры (угол между рожками 90 градусов)  К3-1,5-2,5-1-1
5 601,64 = [6 700 / 1,22] +  2% Заг.скл</t>
        </is>
      </c>
      <c r="D1888" s="37" t="inlineStr">
        <is>
          <t>ШТ</t>
        </is>
      </c>
      <c r="E1888" s="38" t="n">
        <v>3</v>
      </c>
      <c r="F1888" s="39" t="n">
        <v>5491.8</v>
      </c>
      <c r="G1888" s="40" t="n"/>
      <c r="H1888" s="39" t="n">
        <v>16475.4</v>
      </c>
      <c r="I1888" s="40" t="n"/>
      <c r="J1888" s="40" t="n">
        <v>9.82</v>
      </c>
      <c r="K1888" s="39" t="n">
        <v>16804.92</v>
      </c>
      <c r="L1888" s="44" t="n"/>
    </row>
    <row r="1889" ht="15" customHeight="1">
      <c r="G1889" s="81" t="n">
        <v>16475.4</v>
      </c>
      <c r="J1889" s="81" t="n">
        <v>16804.92</v>
      </c>
      <c r="L1889" s="42" t="n">
        <v>0</v>
      </c>
    </row>
    <row r="1890"/>
    <row r="1891" ht="15" customHeight="1">
      <c r="A1891" s="82" t="inlineStr">
        <is>
          <t>Итого по разделу: Осветительные приборы</t>
        </is>
      </c>
      <c r="G1891" s="81" t="n">
        <v>1687019.89</v>
      </c>
      <c r="I1891" s="43" t="n"/>
      <c r="J1891" s="81" t="n">
        <v>1983402.84</v>
      </c>
      <c r="L1891" s="42" t="n">
        <v>97.23999999999999</v>
      </c>
    </row>
    <row r="1892"/>
    <row r="1893"/>
    <row r="1894"/>
    <row r="1895" ht="16.5" customHeight="1">
      <c r="A1895" s="1" t="inlineStr">
        <is>
          <t>Раздел: Кабельные изделия</t>
        </is>
      </c>
    </row>
    <row r="1896" ht="57" customHeight="1">
      <c r="A1896" s="28" t="inlineStr">
        <is>
          <t>12</t>
        </is>
      </c>
      <c r="B1896" s="29" t="inlineStr">
        <is>
          <t>м08-02-409-9</t>
        </is>
      </c>
      <c r="C1896" s="29" t="inlineStr">
        <is>
          <t>Труба гофрированная ПВХ для защиты проводов и кабелей по установленным конструкциям, по стенам, колоннам, потолкам, основанию пола</t>
        </is>
      </c>
      <c r="D1896" s="30" t="inlineStr">
        <is>
          <t>100 м</t>
        </is>
      </c>
      <c r="E1896" s="24" t="n">
        <v>17.09</v>
      </c>
      <c r="F1896" s="23" t="n">
        <v>154.58</v>
      </c>
      <c r="G1896" s="18" t="n"/>
      <c r="H1896" s="23" t="n"/>
      <c r="I1896" s="18" t="inlineStr">
        <is>
          <t>м08-02-409-9</t>
        </is>
      </c>
      <c r="J1896" s="18" t="n"/>
      <c r="K1896" s="23" t="n"/>
      <c r="L1896" s="31" t="n"/>
    </row>
    <row r="1897" ht="25.5" customHeight="1">
      <c r="C1897" s="45" t="inlineStr">
        <is>
          <t>Объем: 17,09=190+60+60+13+370+210+806/100</t>
        </is>
      </c>
    </row>
    <row r="1898" ht="14.25" customHeight="1">
      <c r="A1898" s="28" t="n"/>
      <c r="B1898" s="29" t="n"/>
      <c r="C1898" s="29" t="inlineStr">
        <is>
          <t>Зарплата</t>
        </is>
      </c>
      <c r="D1898" s="30" t="n"/>
      <c r="E1898" s="24" t="n"/>
      <c r="F1898" s="23" t="n">
        <v>139.54</v>
      </c>
      <c r="G1898" s="18" t="n"/>
      <c r="H1898" s="23" t="n">
        <v>2384.74</v>
      </c>
      <c r="I1898" s="18" t="n"/>
      <c r="J1898" s="18" t="n">
        <v>56.04</v>
      </c>
      <c r="K1898" s="23" t="n">
        <v>133640.75</v>
      </c>
      <c r="L1898" s="31" t="n"/>
    </row>
    <row r="1899" ht="14.25" customHeight="1">
      <c r="A1899" s="28" t="n"/>
      <c r="B1899" s="29" t="n"/>
      <c r="C1899" s="29" t="inlineStr">
        <is>
          <t>Материальные ресурсы</t>
        </is>
      </c>
      <c r="D1899" s="30" t="n"/>
      <c r="E1899" s="24" t="n"/>
      <c r="F1899" s="23" t="n">
        <v>15.04</v>
      </c>
      <c r="G1899" s="18" t="n"/>
      <c r="H1899" s="23" t="n">
        <v>257.03</v>
      </c>
      <c r="I1899" s="18" t="n"/>
      <c r="J1899" s="18" t="n">
        <v>16.92</v>
      </c>
      <c r="K1899" s="23" t="n">
        <v>4349.01</v>
      </c>
      <c r="L1899" s="31" t="n"/>
    </row>
    <row r="1900" ht="14.25" customHeight="1">
      <c r="A1900" s="28" t="n"/>
      <c r="B1900" s="29" t="n"/>
      <c r="C1900" s="29" t="inlineStr">
        <is>
          <t>НР от ФОТ</t>
        </is>
      </c>
      <c r="D1900" s="30" t="inlineStr">
        <is>
          <t>%</t>
        </is>
      </c>
      <c r="E1900" s="24" t="n">
        <v>97</v>
      </c>
      <c r="F1900" s="33" t="n"/>
      <c r="G1900" s="18" t="n"/>
      <c r="H1900" s="23" t="n">
        <v>2313.2</v>
      </c>
      <c r="I1900" s="34" t="n"/>
      <c r="J1900" s="19" t="n">
        <v>97</v>
      </c>
      <c r="K1900" s="23" t="n">
        <v>129631.53</v>
      </c>
      <c r="L1900" s="31" t="n"/>
    </row>
    <row r="1901" ht="14.25" customHeight="1">
      <c r="A1901" s="28" t="n"/>
      <c r="B1901" s="29" t="n"/>
      <c r="C1901" s="29" t="inlineStr">
        <is>
          <t>СП от ФОТ</t>
        </is>
      </c>
      <c r="D1901" s="30" t="inlineStr">
        <is>
          <t>%</t>
        </is>
      </c>
      <c r="E1901" s="24" t="n">
        <v>51</v>
      </c>
      <c r="F1901" s="33" t="n"/>
      <c r="G1901" s="18" t="n"/>
      <c r="H1901" s="23" t="n">
        <v>1216.22</v>
      </c>
      <c r="I1901" s="34" t="n"/>
      <c r="J1901" s="19" t="n">
        <v>51</v>
      </c>
      <c r="K1901" s="23" t="n">
        <v>68156.78</v>
      </c>
      <c r="L1901" s="31" t="n"/>
    </row>
    <row r="1902" ht="14.25" customHeight="1">
      <c r="A1902" s="35" t="n"/>
      <c r="B1902" s="36" t="n"/>
      <c r="C1902" s="36" t="inlineStr">
        <is>
          <t>Затраты труда</t>
        </is>
      </c>
      <c r="D1902" s="37" t="inlineStr">
        <is>
          <t>чел-ч</t>
        </is>
      </c>
      <c r="E1902" s="38" t="n">
        <v>15.2</v>
      </c>
      <c r="F1902" s="39" t="n"/>
      <c r="G1902" s="40" t="n"/>
      <c r="H1902" s="39" t="n"/>
      <c r="I1902" s="40" t="n"/>
      <c r="J1902" s="40" t="n"/>
      <c r="K1902" s="39" t="n"/>
      <c r="L1902" s="41" t="n">
        <v>259.768</v>
      </c>
    </row>
    <row r="1903" ht="15" customHeight="1">
      <c r="G1903" s="81" t="n">
        <v>6171.19</v>
      </c>
      <c r="J1903" s="81" t="n">
        <v>335778.07</v>
      </c>
      <c r="L1903" s="42" t="n">
        <v>259.768</v>
      </c>
    </row>
    <row r="1904" ht="71.25" customHeight="1">
      <c r="A1904" s="28" t="inlineStr">
        <is>
          <t>13</t>
        </is>
      </c>
      <c r="B1904" s="29" t="inlineStr">
        <is>
          <t>м08-02-412-3</t>
        </is>
      </c>
      <c r="C1904" s="29" t="inlineStr">
        <is>
      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      </is>
      </c>
      <c r="D1904" s="30" t="inlineStr">
        <is>
          <t>100 м</t>
        </is>
      </c>
      <c r="E1904" s="24" t="n">
        <v>17.09</v>
      </c>
      <c r="F1904" s="23" t="n">
        <v>88.7</v>
      </c>
      <c r="G1904" s="18" t="n"/>
      <c r="H1904" s="23" t="n"/>
      <c r="I1904" s="18" t="inlineStr">
        <is>
          <t>м08-02-412-3</t>
        </is>
      </c>
      <c r="J1904" s="18" t="n"/>
      <c r="K1904" s="23" t="n"/>
      <c r="L1904" s="31" t="n"/>
    </row>
    <row r="1905">
      <c r="C1905" s="45" t="inlineStr">
        <is>
          <t>Объем: 17,09=(1709)/100</t>
        </is>
      </c>
    </row>
    <row r="1906" ht="14.25" customHeight="1">
      <c r="A1906" s="28" t="n"/>
      <c r="B1906" s="29" t="n"/>
      <c r="C1906" s="29" t="inlineStr">
        <is>
          <t>Зарплата</t>
        </is>
      </c>
      <c r="D1906" s="30" t="n"/>
      <c r="E1906" s="24" t="n"/>
      <c r="F1906" s="23" t="n">
        <v>59.13</v>
      </c>
      <c r="G1906" s="18" t="n"/>
      <c r="H1906" s="23" t="n">
        <v>1010.53</v>
      </c>
      <c r="I1906" s="18" t="n"/>
      <c r="J1906" s="18" t="n">
        <v>56.04</v>
      </c>
      <c r="K1906" s="23" t="n">
        <v>56630.2</v>
      </c>
      <c r="L1906" s="31" t="n"/>
    </row>
    <row r="1907" ht="14.25" customHeight="1">
      <c r="A1907" s="28" t="n"/>
      <c r="B1907" s="29" t="n"/>
      <c r="C1907" s="29" t="inlineStr">
        <is>
          <t>Эксплуатация машин</t>
        </is>
      </c>
      <c r="D1907" s="30" t="n"/>
      <c r="E1907" s="24" t="n"/>
      <c r="F1907" s="23" t="n">
        <v>6.65</v>
      </c>
      <c r="G1907" s="18" t="n"/>
      <c r="H1907" s="23" t="n">
        <v>113.65</v>
      </c>
      <c r="I1907" s="18" t="n"/>
      <c r="J1907" s="18" t="n">
        <v>17.46</v>
      </c>
      <c r="K1907" s="23" t="n">
        <v>1984.3</v>
      </c>
      <c r="L1907" s="31" t="n"/>
    </row>
    <row r="1908" ht="14.25" customHeight="1">
      <c r="A1908" s="28" t="n"/>
      <c r="B1908" s="29" t="n"/>
      <c r="C1908" s="29" t="inlineStr">
        <is>
          <t>в т.ч. зарплата машинистов</t>
        </is>
      </c>
      <c r="D1908" s="30" t="n"/>
      <c r="E1908" s="24" t="n"/>
      <c r="F1908" s="23" t="n">
        <v>0.41</v>
      </c>
      <c r="G1908" s="18" t="n"/>
      <c r="H1908" s="32" t="n">
        <v>7.01</v>
      </c>
      <c r="I1908" s="18" t="n"/>
      <c r="J1908" s="18" t="n">
        <v>56.04</v>
      </c>
      <c r="K1908" s="32" t="n">
        <v>392.67</v>
      </c>
      <c r="L1908" s="31" t="n"/>
    </row>
    <row r="1909" ht="14.25" customHeight="1">
      <c r="A1909" s="28" t="n"/>
      <c r="B1909" s="29" t="n"/>
      <c r="C1909" s="29" t="inlineStr">
        <is>
          <t>Материальные ресурсы</t>
        </is>
      </c>
      <c r="D1909" s="30" t="n"/>
      <c r="E1909" s="24" t="n"/>
      <c r="F1909" s="23" t="n">
        <v>22.92</v>
      </c>
      <c r="G1909" s="18" t="n"/>
      <c r="H1909" s="23" t="n">
        <v>391.7</v>
      </c>
      <c r="I1909" s="18" t="n"/>
      <c r="J1909" s="18" t="n">
        <v>24.6</v>
      </c>
      <c r="K1909" s="23" t="n">
        <v>9635.889999999999</v>
      </c>
      <c r="L1909" s="31" t="n"/>
    </row>
    <row r="1910" ht="14.25" customHeight="1">
      <c r="A1910" s="28" t="n"/>
      <c r="B1910" s="29" t="n"/>
      <c r="C1910" s="29" t="inlineStr">
        <is>
          <t>НР от ФОТ</t>
        </is>
      </c>
      <c r="D1910" s="30" t="inlineStr">
        <is>
          <t>%</t>
        </is>
      </c>
      <c r="E1910" s="24" t="n">
        <v>97</v>
      </c>
      <c r="F1910" s="33" t="n"/>
      <c r="G1910" s="18" t="n"/>
      <c r="H1910" s="23" t="n">
        <v>987.01</v>
      </c>
      <c r="I1910" s="34" t="n"/>
      <c r="J1910" s="19" t="n">
        <v>97</v>
      </c>
      <c r="K1910" s="23" t="n">
        <v>55312.18</v>
      </c>
      <c r="L1910" s="31" t="n"/>
    </row>
    <row r="1911" ht="14.25" customHeight="1">
      <c r="A1911" s="28" t="n"/>
      <c r="B1911" s="29" t="n"/>
      <c r="C1911" s="29" t="inlineStr">
        <is>
          <t>СП от ФОТ</t>
        </is>
      </c>
      <c r="D1911" s="30" t="inlineStr">
        <is>
          <t>%</t>
        </is>
      </c>
      <c r="E1911" s="24" t="n">
        <v>51</v>
      </c>
      <c r="F1911" s="33" t="n"/>
      <c r="G1911" s="18" t="n"/>
      <c r="H1911" s="23" t="n">
        <v>518.95</v>
      </c>
      <c r="I1911" s="34" t="n"/>
      <c r="J1911" s="19" t="n">
        <v>51</v>
      </c>
      <c r="K1911" s="23" t="n">
        <v>29081.66</v>
      </c>
      <c r="L1911" s="31" t="n"/>
    </row>
    <row r="1912" ht="14.25" customHeight="1">
      <c r="A1912" s="35" t="n"/>
      <c r="B1912" s="36" t="n"/>
      <c r="C1912" s="36" t="inlineStr">
        <is>
          <t>Затраты труда</t>
        </is>
      </c>
      <c r="D1912" s="37" t="inlineStr">
        <is>
          <t>чел-ч</t>
        </is>
      </c>
      <c r="E1912" s="38" t="n">
        <v>6.29</v>
      </c>
      <c r="F1912" s="39" t="n"/>
      <c r="G1912" s="40" t="n"/>
      <c r="H1912" s="39" t="n"/>
      <c r="I1912" s="40" t="n"/>
      <c r="J1912" s="40" t="n"/>
      <c r="K1912" s="39" t="n"/>
      <c r="L1912" s="41" t="n">
        <v>107.4961</v>
      </c>
    </row>
    <row r="1913" ht="15" customHeight="1">
      <c r="G1913" s="81" t="n">
        <v>3021.84</v>
      </c>
      <c r="J1913" s="81" t="n">
        <v>152644.23</v>
      </c>
      <c r="L1913" s="42" t="n">
        <v>107.4961</v>
      </c>
    </row>
    <row r="1914" ht="71.25" customHeight="1">
      <c r="A1914" s="28" t="inlineStr">
        <is>
          <t>14</t>
        </is>
      </c>
      <c r="B1914" s="29" t="inlineStr">
        <is>
          <t>м08-03-545-1</t>
        </is>
      </c>
      <c r="C1914" s="29" t="inlineStr">
        <is>
          <t>Коробка (ящик) с зажимами для кабелей и проводов сечением до 6 мм2, устанавливаемая на конструкции на стене или колонне, количество зажимов до 10</t>
        </is>
      </c>
      <c r="D1914" s="30" t="inlineStr">
        <is>
          <t>1  ШТ.</t>
        </is>
      </c>
      <c r="E1914" s="24" t="n">
        <v>17</v>
      </c>
      <c r="F1914" s="23" t="n">
        <v>80.55</v>
      </c>
      <c r="G1914" s="18" t="n"/>
      <c r="H1914" s="23" t="n"/>
      <c r="I1914" s="18" t="inlineStr">
        <is>
          <t>м08-03-545-1</t>
        </is>
      </c>
      <c r="J1914" s="18" t="n"/>
      <c r="K1914" s="23" t="n"/>
      <c r="L1914" s="31" t="n"/>
    </row>
    <row r="1915" ht="14.25" customHeight="1">
      <c r="A1915" s="28" t="n"/>
      <c r="B1915" s="29" t="n"/>
      <c r="C1915" s="29" t="inlineStr">
        <is>
          <t>Зарплата</t>
        </is>
      </c>
      <c r="D1915" s="30" t="n"/>
      <c r="E1915" s="24" t="n"/>
      <c r="F1915" s="23" t="n">
        <v>31.11</v>
      </c>
      <c r="G1915" s="18" t="n"/>
      <c r="H1915" s="23" t="n">
        <v>528.87</v>
      </c>
      <c r="I1915" s="18" t="n"/>
      <c r="J1915" s="18" t="n">
        <v>56.04</v>
      </c>
      <c r="K1915" s="23" t="n">
        <v>29637.87</v>
      </c>
      <c r="L1915" s="31" t="n"/>
    </row>
    <row r="1916" ht="14.25" customHeight="1">
      <c r="A1916" s="28" t="n"/>
      <c r="B1916" s="29" t="n"/>
      <c r="C1916" s="29" t="inlineStr">
        <is>
          <t>Эксплуатация машин</t>
        </is>
      </c>
      <c r="D1916" s="30" t="n"/>
      <c r="E1916" s="24" t="n"/>
      <c r="F1916" s="23" t="n">
        <v>2.1</v>
      </c>
      <c r="G1916" s="18" t="n"/>
      <c r="H1916" s="23" t="n">
        <v>35.7</v>
      </c>
      <c r="I1916" s="18" t="n"/>
      <c r="J1916" s="18" t="n">
        <v>9.9</v>
      </c>
      <c r="K1916" s="23" t="n">
        <v>353.43</v>
      </c>
      <c r="L1916" s="31" t="n"/>
    </row>
    <row r="1917" ht="14.25" customHeight="1">
      <c r="A1917" s="28" t="n"/>
      <c r="B1917" s="29" t="n"/>
      <c r="C1917" s="29" t="inlineStr">
        <is>
          <t>Материальные ресурсы</t>
        </is>
      </c>
      <c r="D1917" s="30" t="n"/>
      <c r="E1917" s="24" t="n"/>
      <c r="F1917" s="23" t="n">
        <v>47.34</v>
      </c>
      <c r="G1917" s="18" t="n"/>
      <c r="H1917" s="23" t="n">
        <v>804.78</v>
      </c>
      <c r="I1917" s="18" t="n"/>
      <c r="J1917" s="18" t="n">
        <v>13.84</v>
      </c>
      <c r="K1917" s="23" t="n">
        <v>11138.16</v>
      </c>
      <c r="L1917" s="31" t="n"/>
    </row>
    <row r="1918" ht="14.25" customHeight="1">
      <c r="A1918" s="28" t="n"/>
      <c r="B1918" s="29" t="n"/>
      <c r="C1918" s="29" t="inlineStr">
        <is>
          <t>НР от ФОТ</t>
        </is>
      </c>
      <c r="D1918" s="30" t="inlineStr">
        <is>
          <t>%</t>
        </is>
      </c>
      <c r="E1918" s="24" t="n">
        <v>97</v>
      </c>
      <c r="F1918" s="33" t="n"/>
      <c r="G1918" s="18" t="n"/>
      <c r="H1918" s="23" t="n">
        <v>513</v>
      </c>
      <c r="I1918" s="34" t="n"/>
      <c r="J1918" s="19" t="n">
        <v>97</v>
      </c>
      <c r="K1918" s="23" t="n">
        <v>28748.73</v>
      </c>
      <c r="L1918" s="31" t="n"/>
    </row>
    <row r="1919" ht="14.25" customHeight="1">
      <c r="A1919" s="28" t="n"/>
      <c r="B1919" s="29" t="n"/>
      <c r="C1919" s="29" t="inlineStr">
        <is>
          <t>СП от ФОТ</t>
        </is>
      </c>
      <c r="D1919" s="30" t="inlineStr">
        <is>
          <t>%</t>
        </is>
      </c>
      <c r="E1919" s="24" t="n">
        <v>51</v>
      </c>
      <c r="F1919" s="33" t="n"/>
      <c r="G1919" s="18" t="n"/>
      <c r="H1919" s="23" t="n">
        <v>269.72</v>
      </c>
      <c r="I1919" s="34" t="n"/>
      <c r="J1919" s="19" t="n">
        <v>51</v>
      </c>
      <c r="K1919" s="23" t="n">
        <v>15115.31</v>
      </c>
      <c r="L1919" s="31" t="n"/>
    </row>
    <row r="1920" ht="14.25" customHeight="1">
      <c r="A1920" s="35" t="n"/>
      <c r="B1920" s="36" t="n"/>
      <c r="C1920" s="36" t="inlineStr">
        <is>
          <t>Затраты труда</t>
        </is>
      </c>
      <c r="D1920" s="37" t="inlineStr">
        <is>
          <t>чел-ч</t>
        </is>
      </c>
      <c r="E1920" s="38" t="n">
        <v>3.31</v>
      </c>
      <c r="F1920" s="39" t="n"/>
      <c r="G1920" s="40" t="n"/>
      <c r="H1920" s="39" t="n"/>
      <c r="I1920" s="40" t="n"/>
      <c r="J1920" s="40" t="n"/>
      <c r="K1920" s="39" t="n"/>
      <c r="L1920" s="41" t="n">
        <v>56.27</v>
      </c>
    </row>
    <row r="1921" ht="15" customHeight="1">
      <c r="G1921" s="81" t="n">
        <v>2152.07</v>
      </c>
      <c r="J1921" s="81" t="n">
        <v>84993.5</v>
      </c>
      <c r="L1921" s="42" t="n">
        <v>56.27</v>
      </c>
    </row>
    <row r="1922" ht="28.5" customHeight="1">
      <c r="A1922" s="35" t="inlineStr">
        <is>
          <t>15</t>
        </is>
      </c>
      <c r="B1922" s="36" t="inlineStr">
        <is>
          <t>Прайс-лист</t>
        </is>
      </c>
      <c r="C1922" s="36" t="inlineStr">
        <is>
          <t>Кабель КГ 3х2,5-0,66
119,55 = [143 / 1,22] +  2% Заг.скл</t>
        </is>
      </c>
      <c r="D1922" s="37" t="inlineStr">
        <is>
          <t>м</t>
        </is>
      </c>
      <c r="E1922" s="38" t="n">
        <v>195</v>
      </c>
      <c r="F1922" s="39" t="n">
        <v>117.21</v>
      </c>
      <c r="G1922" s="40" t="n"/>
      <c r="H1922" s="39" t="n">
        <v>22855.95</v>
      </c>
      <c r="I1922" s="40" t="n"/>
      <c r="J1922" s="40" t="n">
        <v>9.82</v>
      </c>
      <c r="K1922" s="39" t="n">
        <v>23312.25</v>
      </c>
      <c r="L1922" s="44" t="n"/>
    </row>
    <row r="1923" ht="15" customHeight="1">
      <c r="G1923" s="81" t="n">
        <v>22855.95</v>
      </c>
      <c r="J1923" s="81" t="n">
        <v>23312.25</v>
      </c>
      <c r="L1923" s="42" t="n">
        <v>0</v>
      </c>
    </row>
    <row r="1924" ht="28.5" customHeight="1">
      <c r="A1924" s="35" t="inlineStr">
        <is>
          <t>16</t>
        </is>
      </c>
      <c r="B1924" s="36" t="inlineStr">
        <is>
          <t>Прайс-лист</t>
        </is>
      </c>
      <c r="C1924" s="36" t="inlineStr">
        <is>
          <t>Кабель КВБбШв-10х2,5
299,31 = [358 / 1,22] +  2% Заг.скл</t>
        </is>
      </c>
      <c r="D1924" s="37" t="inlineStr">
        <is>
          <t>м</t>
        </is>
      </c>
      <c r="E1924" s="38" t="n">
        <v>60</v>
      </c>
      <c r="F1924" s="39" t="n">
        <v>293.44</v>
      </c>
      <c r="G1924" s="40" t="n"/>
      <c r="H1924" s="39" t="n">
        <v>17606.4</v>
      </c>
      <c r="I1924" s="40" t="n"/>
      <c r="J1924" s="40" t="n">
        <v>9.82</v>
      </c>
      <c r="K1924" s="39" t="n">
        <v>17958.6</v>
      </c>
      <c r="L1924" s="44" t="n"/>
    </row>
    <row r="1925" ht="15" customHeight="1">
      <c r="G1925" s="81" t="n">
        <v>17606.4</v>
      </c>
      <c r="J1925" s="81" t="n">
        <v>17958.6</v>
      </c>
      <c r="L1925" s="42" t="n">
        <v>0</v>
      </c>
    </row>
    <row r="1926" ht="28.5" customHeight="1">
      <c r="A1926" s="35" t="inlineStr">
        <is>
          <t>17</t>
        </is>
      </c>
      <c r="B1926" s="36" t="inlineStr">
        <is>
          <t>Прайс-лист</t>
        </is>
      </c>
      <c r="C1926" s="36" t="inlineStr">
        <is>
          <t>Кабель КВВГнг(А)-LS-4х0.75-0,66
52,67 = [63 / 1,22] +  2% Заг.скл</t>
        </is>
      </c>
      <c r="D1926" s="37" t="inlineStr">
        <is>
          <t>м</t>
        </is>
      </c>
      <c r="E1926" s="38" t="n">
        <v>60</v>
      </c>
      <c r="F1926" s="39" t="n">
        <v>51.64</v>
      </c>
      <c r="G1926" s="40" t="n"/>
      <c r="H1926" s="39" t="n">
        <v>3098.4</v>
      </c>
      <c r="I1926" s="40" t="n"/>
      <c r="J1926" s="40" t="n">
        <v>9.82</v>
      </c>
      <c r="K1926" s="39" t="n">
        <v>3160.2</v>
      </c>
      <c r="L1926" s="44" t="n"/>
    </row>
    <row r="1927" ht="15" customHeight="1">
      <c r="G1927" s="81" t="n">
        <v>3098.4</v>
      </c>
      <c r="J1927" s="81" t="n">
        <v>3160.2</v>
      </c>
      <c r="L1927" s="42" t="n">
        <v>0</v>
      </c>
    </row>
    <row r="1928" ht="28.5" customHeight="1">
      <c r="A1928" s="35" t="inlineStr">
        <is>
          <t>18</t>
        </is>
      </c>
      <c r="B1928" s="36" t="inlineStr">
        <is>
          <t>Прайс-лист</t>
        </is>
      </c>
      <c r="C1928" s="36" t="inlineStr">
        <is>
          <t>Кабель ВВГнг(А)-LS-5х16-0,66
1 045,08 = [1 250 / 1,22] +  2% Заг.скл</t>
        </is>
      </c>
      <c r="D1928" s="37" t="inlineStr">
        <is>
          <t>м</t>
        </is>
      </c>
      <c r="E1928" s="38" t="n">
        <v>13</v>
      </c>
      <c r="F1928" s="39" t="n">
        <v>1024.59</v>
      </c>
      <c r="G1928" s="40" t="n"/>
      <c r="H1928" s="39" t="n">
        <v>13319.67</v>
      </c>
      <c r="I1928" s="40" t="n"/>
      <c r="J1928" s="40" t="n">
        <v>9.82</v>
      </c>
      <c r="K1928" s="39" t="n">
        <v>13586.04</v>
      </c>
      <c r="L1928" s="44" t="n"/>
    </row>
    <row r="1929" ht="15" customHeight="1">
      <c r="G1929" s="81" t="n">
        <v>13319.67</v>
      </c>
      <c r="J1929" s="81" t="n">
        <v>13586.04</v>
      </c>
      <c r="L1929" s="42" t="n">
        <v>0</v>
      </c>
    </row>
    <row r="1930" ht="28.5" customHeight="1">
      <c r="A1930" s="35" t="inlineStr">
        <is>
          <t>19</t>
        </is>
      </c>
      <c r="B1930" s="36" t="inlineStr">
        <is>
          <t>Прайс-лист</t>
        </is>
      </c>
      <c r="C1930" s="36" t="inlineStr">
        <is>
          <t>Кабель ВВГнг(А)-LS-5х4-0,66
275,90 = [330 / 1,22] +  2% Заг.скл</t>
        </is>
      </c>
      <c r="D1930" s="37" t="inlineStr">
        <is>
          <t>м</t>
        </is>
      </c>
      <c r="E1930" s="38" t="n">
        <v>370</v>
      </c>
      <c r="F1930" s="39" t="n">
        <v>270.49</v>
      </c>
      <c r="G1930" s="40" t="n"/>
      <c r="H1930" s="39" t="n">
        <v>100081.3</v>
      </c>
      <c r="I1930" s="40" t="n"/>
      <c r="J1930" s="40" t="n">
        <v>9.82</v>
      </c>
      <c r="K1930" s="39" t="n">
        <v>102083</v>
      </c>
      <c r="L1930" s="44" t="n"/>
    </row>
    <row r="1931" ht="15" customHeight="1">
      <c r="G1931" s="81" t="n">
        <v>100081.3</v>
      </c>
      <c r="J1931" s="81" t="n">
        <v>102083</v>
      </c>
      <c r="L1931" s="42" t="n">
        <v>0</v>
      </c>
    </row>
    <row r="1932" ht="28.5" customHeight="1">
      <c r="A1932" s="35" t="inlineStr">
        <is>
          <t>20</t>
        </is>
      </c>
      <c r="B1932" s="36" t="inlineStr">
        <is>
          <t>Прайс-лист</t>
        </is>
      </c>
      <c r="C1932" s="36" t="inlineStr">
        <is>
          <t>Кабель ВВГ -3х2,5-0,66
104,51 = [125 / 1,22] +  2% Заг.скл</t>
        </is>
      </c>
      <c r="D1932" s="37" t="inlineStr">
        <is>
          <t>м</t>
        </is>
      </c>
      <c r="E1932" s="38" t="n">
        <v>210</v>
      </c>
      <c r="F1932" s="39" t="n">
        <v>102.46</v>
      </c>
      <c r="G1932" s="40" t="n"/>
      <c r="H1932" s="39" t="n">
        <v>21516.6</v>
      </c>
      <c r="I1932" s="40" t="n"/>
      <c r="J1932" s="40" t="n">
        <v>9.82</v>
      </c>
      <c r="K1932" s="39" t="n">
        <v>21947.1</v>
      </c>
      <c r="L1932" s="44" t="n"/>
    </row>
    <row r="1933" ht="15" customHeight="1">
      <c r="G1933" s="81" t="n">
        <v>21516.6</v>
      </c>
      <c r="J1933" s="81" t="n">
        <v>21947.1</v>
      </c>
      <c r="L1933" s="42" t="n">
        <v>0</v>
      </c>
    </row>
    <row r="1934" ht="28.5" customHeight="1">
      <c r="A1934" s="35" t="inlineStr">
        <is>
          <t>21</t>
        </is>
      </c>
      <c r="B1934" s="36" t="inlineStr">
        <is>
          <t>Прайс-лист</t>
        </is>
      </c>
      <c r="C1934" s="36" t="inlineStr">
        <is>
          <t>Кабель АВБШв- 5х25-1,0
249,98 = [299 / 1,22] +  2% Заг.скл</t>
        </is>
      </c>
      <c r="D1934" s="37" t="inlineStr">
        <is>
          <t>м</t>
        </is>
      </c>
      <c r="E1934" s="38" t="n">
        <v>806</v>
      </c>
      <c r="F1934" s="39" t="n">
        <v>245.08</v>
      </c>
      <c r="G1934" s="40" t="n"/>
      <c r="H1934" s="39" t="n">
        <v>197534.48</v>
      </c>
      <c r="I1934" s="40" t="n"/>
      <c r="J1934" s="40" t="n">
        <v>9.82</v>
      </c>
      <c r="K1934" s="39" t="n">
        <v>201483.88</v>
      </c>
      <c r="L1934" s="44" t="n"/>
    </row>
    <row r="1935" ht="15" customHeight="1">
      <c r="G1935" s="81" t="n">
        <v>197534.48</v>
      </c>
      <c r="J1935" s="81" t="n">
        <v>201483.88</v>
      </c>
      <c r="L1935" s="42" t="n">
        <v>0</v>
      </c>
    </row>
    <row r="1936" ht="55.5" customHeight="1">
      <c r="A1936" s="35" t="inlineStr">
        <is>
          <t>22</t>
        </is>
      </c>
      <c r="B1936" s="36" t="inlineStr">
        <is>
          <t>Прайс-лист</t>
        </is>
      </c>
      <c r="C1936" s="36" t="inlineStr">
        <is>
          <t>Муфта концевая для 5 жильного бронированного кабеля  сечени-ем 25 мм2
2 106,88 = [2 520 / 1,22] +  2% Заг.скл</t>
        </is>
      </c>
      <c r="D1936" s="37" t="inlineStr">
        <is>
          <t>КОМП</t>
        </is>
      </c>
      <c r="E1936" s="38" t="n">
        <v>61</v>
      </c>
      <c r="F1936" s="39" t="n">
        <v>2065.57</v>
      </c>
      <c r="G1936" s="40" t="n"/>
      <c r="H1936" s="39" t="n">
        <v>125999.77</v>
      </c>
      <c r="I1936" s="40" t="n"/>
      <c r="J1936" s="40" t="n">
        <v>9.82</v>
      </c>
      <c r="K1936" s="39" t="n">
        <v>128519.68</v>
      </c>
      <c r="L1936" s="44" t="n"/>
    </row>
    <row r="1937" ht="15" customHeight="1">
      <c r="G1937" s="81" t="n">
        <v>125999.77</v>
      </c>
      <c r="J1937" s="81" t="n">
        <v>128519.68</v>
      </c>
      <c r="L1937" s="42" t="n">
        <v>0</v>
      </c>
    </row>
    <row r="1938" ht="55.5" customHeight="1">
      <c r="A1938" s="35" t="inlineStr">
        <is>
          <t>23</t>
        </is>
      </c>
      <c r="B1938" s="36" t="inlineStr">
        <is>
          <t>Прайс-лист</t>
        </is>
      </c>
      <c r="C1938" s="36" t="inlineStr">
        <is>
          <t>Муфта концевая для 3 жильного бронированного кабеля  сечени-ем 25 мм2
1 839,35 = [2 200 / 1,22] +  2% Заг.скл</t>
        </is>
      </c>
      <c r="D1938" s="37" t="inlineStr">
        <is>
          <t>КОМП</t>
        </is>
      </c>
      <c r="E1938" s="38" t="n">
        <v>3</v>
      </c>
      <c r="F1938" s="39" t="n">
        <v>1803.28</v>
      </c>
      <c r="G1938" s="40" t="n"/>
      <c r="H1938" s="39" t="n">
        <v>5409.84</v>
      </c>
      <c r="I1938" s="40" t="n"/>
      <c r="J1938" s="40" t="n">
        <v>9.82</v>
      </c>
      <c r="K1938" s="39" t="n">
        <v>5518.05</v>
      </c>
      <c r="L1938" s="44" t="n"/>
    </row>
    <row r="1939" ht="15" customHeight="1">
      <c r="G1939" s="81" t="n">
        <v>5409.84</v>
      </c>
      <c r="J1939" s="81" t="n">
        <v>5518.05</v>
      </c>
      <c r="L1939" s="42" t="n">
        <v>0</v>
      </c>
    </row>
    <row r="1940" ht="55.5" customHeight="1">
      <c r="A1940" s="35" t="inlineStr">
        <is>
          <t>24</t>
        </is>
      </c>
      <c r="B1940" s="36" t="inlineStr">
        <is>
          <t>Прайс-лист</t>
        </is>
      </c>
      <c r="C1940" s="36" t="inlineStr">
        <is>
          <t>Распределительная коробка 3-вводная IP68  d5-14 мм, габаритом  135х81х42 черная
744,10 = [890 / 1,22] +  2% Заг.скл</t>
        </is>
      </c>
      <c r="D1940" s="37" t="inlineStr">
        <is>
          <t>ШТ</t>
        </is>
      </c>
      <c r="E1940" s="38" t="n">
        <v>17</v>
      </c>
      <c r="F1940" s="39" t="n">
        <v>729.51</v>
      </c>
      <c r="G1940" s="40" t="n"/>
      <c r="H1940" s="39" t="n">
        <v>12401.67</v>
      </c>
      <c r="I1940" s="40" t="n"/>
      <c r="J1940" s="40" t="n">
        <v>9.82</v>
      </c>
      <c r="K1940" s="39" t="n">
        <v>12649.7</v>
      </c>
      <c r="L1940" s="44" t="n"/>
    </row>
    <row r="1941" ht="15" customHeight="1">
      <c r="G1941" s="81" t="n">
        <v>12401.67</v>
      </c>
      <c r="J1941" s="81" t="n">
        <v>12649.7</v>
      </c>
      <c r="L1941" s="42" t="n">
        <v>0</v>
      </c>
    </row>
    <row r="1942" ht="41.25" customHeight="1">
      <c r="A1942" s="35" t="inlineStr">
        <is>
          <t>25</t>
        </is>
      </c>
      <c r="B1942" s="36" t="inlineStr">
        <is>
          <t>Прайс-лист</t>
        </is>
      </c>
      <c r="C1942" s="36" t="inlineStr">
        <is>
          <t>Компаунд силиконовый электроизоляционный в бутылях   500 г
1 546,72 = [1 850 / 1,22] +  2% Заг.скл</t>
        </is>
      </c>
      <c r="D1942" s="37" t="inlineStr">
        <is>
          <t>ШТ</t>
        </is>
      </c>
      <c r="E1942" s="38" t="n">
        <v>9</v>
      </c>
      <c r="F1942" s="39" t="n">
        <v>1516.39</v>
      </c>
      <c r="G1942" s="40" t="n"/>
      <c r="H1942" s="39" t="n">
        <v>13647.51</v>
      </c>
      <c r="I1942" s="40" t="n"/>
      <c r="J1942" s="40" t="n">
        <v>9.82</v>
      </c>
      <c r="K1942" s="39" t="n">
        <v>13920.48</v>
      </c>
      <c r="L1942" s="44" t="n"/>
    </row>
    <row r="1943" ht="15" customHeight="1">
      <c r="G1943" s="81" t="n">
        <v>13647.51</v>
      </c>
      <c r="J1943" s="81" t="n">
        <v>13920.48</v>
      </c>
      <c r="L1943" s="42" t="n">
        <v>0</v>
      </c>
    </row>
    <row r="1944"/>
    <row r="1945" ht="15" customHeight="1">
      <c r="A1945" s="82" t="inlineStr">
        <is>
          <t>Итого по разделу: Кабельные изделия</t>
        </is>
      </c>
      <c r="G1945" s="81" t="n">
        <v>544816.6899999999</v>
      </c>
      <c r="I1945" s="43" t="n"/>
      <c r="J1945" s="81" t="n">
        <v>1117554.78</v>
      </c>
      <c r="L1945" s="42" t="n">
        <v>423.5341</v>
      </c>
    </row>
    <row r="1946"/>
    <row r="1947"/>
    <row r="1948"/>
    <row r="1949" ht="16.5" customHeight="1">
      <c r="A1949" s="1" t="inlineStr">
        <is>
          <t>Раздел: Монтаж опор освещения</t>
        </is>
      </c>
    </row>
    <row r="1950" ht="28.5" customHeight="1">
      <c r="A1950" s="28" t="inlineStr">
        <is>
          <t>26</t>
        </is>
      </c>
      <c r="B1950" s="29" t="inlineStr">
        <is>
          <t>33-05-008-1</t>
        </is>
      </c>
      <c r="C1950" s="29" t="inlineStr">
        <is>
          <t>Установка опор наружного освещения композитных фланцевых</t>
        </is>
      </c>
      <c r="D1950" s="30" t="inlineStr">
        <is>
          <t>ШТ</t>
        </is>
      </c>
      <c r="E1950" s="24" t="n">
        <v>52</v>
      </c>
      <c r="F1950" s="23" t="n">
        <v>95.23</v>
      </c>
      <c r="G1950" s="18" t="n"/>
      <c r="H1950" s="23" t="n"/>
      <c r="I1950" s="18" t="inlineStr">
        <is>
          <t>33-05-008-1</t>
        </is>
      </c>
      <c r="J1950" s="18" t="n"/>
      <c r="K1950" s="23" t="n"/>
      <c r="L1950" s="31" t="n"/>
    </row>
    <row r="1951" ht="14.25" customHeight="1">
      <c r="A1951" s="28" t="n"/>
      <c r="B1951" s="29" t="n"/>
      <c r="C1951" s="29" t="inlineStr">
        <is>
          <t>Зарплата</t>
        </is>
      </c>
      <c r="D1951" s="30" t="n"/>
      <c r="E1951" s="24" t="n"/>
      <c r="F1951" s="23" t="n">
        <v>12.11</v>
      </c>
      <c r="G1951" s="18" t="n"/>
      <c r="H1951" s="23" t="n">
        <v>629.72</v>
      </c>
      <c r="I1951" s="18" t="n"/>
      <c r="J1951" s="18" t="n">
        <v>56.04</v>
      </c>
      <c r="K1951" s="23" t="n">
        <v>35289.51</v>
      </c>
      <c r="L1951" s="31" t="n"/>
    </row>
    <row r="1952" ht="14.25" customHeight="1">
      <c r="A1952" s="28" t="n"/>
      <c r="B1952" s="29" t="n"/>
      <c r="C1952" s="29" t="inlineStr">
        <is>
          <t>Эксплуатация машин</t>
        </is>
      </c>
      <c r="D1952" s="30" t="n"/>
      <c r="E1952" s="24" t="n"/>
      <c r="F1952" s="23" t="n">
        <v>83.12</v>
      </c>
      <c r="G1952" s="18" t="n"/>
      <c r="H1952" s="23" t="n">
        <v>4322.24</v>
      </c>
      <c r="I1952" s="18" t="n"/>
      <c r="J1952" s="18" t="n">
        <v>10.08</v>
      </c>
      <c r="K1952" s="23" t="n">
        <v>43568.18</v>
      </c>
      <c r="L1952" s="31" t="n"/>
    </row>
    <row r="1953" ht="14.25" customHeight="1">
      <c r="A1953" s="28" t="n"/>
      <c r="B1953" s="29" t="n"/>
      <c r="C1953" s="29" t="inlineStr">
        <is>
          <t>в т.ч. зарплата машинистов</t>
        </is>
      </c>
      <c r="D1953" s="30" t="n"/>
      <c r="E1953" s="24" t="n"/>
      <c r="F1953" s="23" t="n">
        <v>6.96</v>
      </c>
      <c r="G1953" s="18" t="n"/>
      <c r="H1953" s="32" t="n">
        <v>361.92</v>
      </c>
      <c r="I1953" s="18" t="n"/>
      <c r="J1953" s="18" t="n">
        <v>56.04</v>
      </c>
      <c r="K1953" s="32" t="n">
        <v>20282</v>
      </c>
      <c r="L1953" s="31" t="n"/>
    </row>
    <row r="1954" ht="14.25" customHeight="1">
      <c r="A1954" s="28" t="n"/>
      <c r="B1954" s="29" t="n"/>
      <c r="C1954" s="29" t="inlineStr">
        <is>
          <t>НР от ФОТ</t>
        </is>
      </c>
      <c r="D1954" s="30" t="inlineStr">
        <is>
          <t>%</t>
        </is>
      </c>
      <c r="E1954" s="24" t="n">
        <v>103</v>
      </c>
      <c r="F1954" s="33" t="n"/>
      <c r="G1954" s="18" t="n"/>
      <c r="H1954" s="23" t="n">
        <v>1021.39</v>
      </c>
      <c r="I1954" s="34" t="n"/>
      <c r="J1954" s="19" t="n">
        <v>103</v>
      </c>
      <c r="K1954" s="23" t="n">
        <v>57238.66</v>
      </c>
      <c r="L1954" s="31" t="n"/>
    </row>
    <row r="1955" ht="14.25" customHeight="1">
      <c r="A1955" s="28" t="n"/>
      <c r="B1955" s="29" t="n"/>
      <c r="C1955" s="29" t="inlineStr">
        <is>
          <t>СП от ФОТ</t>
        </is>
      </c>
      <c r="D1955" s="30" t="inlineStr">
        <is>
          <t>%</t>
        </is>
      </c>
      <c r="E1955" s="24" t="n">
        <v>60</v>
      </c>
      <c r="F1955" s="33" t="n"/>
      <c r="G1955" s="18" t="n"/>
      <c r="H1955" s="23" t="n">
        <v>594.98</v>
      </c>
      <c r="I1955" s="34" t="n"/>
      <c r="J1955" s="19" t="n">
        <v>60</v>
      </c>
      <c r="K1955" s="23" t="n">
        <v>33342.91</v>
      </c>
      <c r="L1955" s="31" t="n"/>
    </row>
    <row r="1956" ht="14.25" customHeight="1">
      <c r="A1956" s="35" t="n"/>
      <c r="B1956" s="36" t="n"/>
      <c r="C1956" s="36" t="inlineStr">
        <is>
          <t>Затраты труда</t>
        </is>
      </c>
      <c r="D1956" s="37" t="inlineStr">
        <is>
          <t>чел-ч</t>
        </is>
      </c>
      <c r="E1956" s="38" t="n">
        <v>1.42</v>
      </c>
      <c r="F1956" s="39" t="n"/>
      <c r="G1956" s="40" t="n"/>
      <c r="H1956" s="39" t="n"/>
      <c r="I1956" s="40" t="n"/>
      <c r="J1956" s="40" t="n"/>
      <c r="K1956" s="39" t="n"/>
      <c r="L1956" s="41" t="n">
        <v>73.84</v>
      </c>
    </row>
    <row r="1957" ht="15" customHeight="1">
      <c r="G1957" s="81" t="n">
        <v>6568.33</v>
      </c>
      <c r="J1957" s="81" t="n">
        <v>169439.26</v>
      </c>
      <c r="L1957" s="42" t="n">
        <v>73.84</v>
      </c>
    </row>
    <row r="1958" ht="28.5" customHeight="1">
      <c r="A1958" s="35" t="inlineStr">
        <is>
          <t>27</t>
        </is>
      </c>
      <c r="B1958" s="36" t="inlineStr">
        <is>
          <t>Прайс-лист</t>
        </is>
      </c>
      <c r="C1958" s="36" t="inlineStr">
        <is>
          <t>Опора наружного освещения
75 245,90 = [90 000 / 1,22] +  2% Заг.скл</t>
        </is>
      </c>
      <c r="D1958" s="37" t="inlineStr">
        <is>
          <t>ШТ</t>
        </is>
      </c>
      <c r="E1958" s="38" t="n">
        <v>52</v>
      </c>
      <c r="F1958" s="39" t="n">
        <v>73770.49000000001</v>
      </c>
      <c r="G1958" s="40" t="n"/>
      <c r="H1958" s="39" t="n">
        <v>3836065.48</v>
      </c>
      <c r="I1958" s="40" t="n"/>
      <c r="J1958" s="40" t="n">
        <v>9.82</v>
      </c>
      <c r="K1958" s="39" t="n">
        <v>3912786.8</v>
      </c>
      <c r="L1958" s="44" t="n"/>
    </row>
    <row r="1959" ht="15" customHeight="1">
      <c r="G1959" s="81" t="n">
        <v>3836065.48</v>
      </c>
      <c r="J1959" s="81" t="n">
        <v>3912786.8</v>
      </c>
      <c r="L1959" s="42" t="n">
        <v>0</v>
      </c>
    </row>
    <row r="1960"/>
    <row r="1961" ht="15" customHeight="1">
      <c r="A1961" s="82" t="inlineStr">
        <is>
          <t>Итого по разделу: Монтаж опор освещения</t>
        </is>
      </c>
      <c r="G1961" s="81" t="n">
        <v>3842633.81</v>
      </c>
      <c r="I1961" s="43" t="n"/>
      <c r="J1961" s="81" t="n">
        <v>4082226.06</v>
      </c>
      <c r="L1961" s="42" t="n">
        <v>73.84</v>
      </c>
    </row>
    <row r="1962"/>
    <row r="1963"/>
    <row r="1964"/>
    <row r="1965" ht="15" customHeight="1">
      <c r="A1965" s="82" t="inlineStr">
        <is>
          <t xml:space="preserve">Итого по локальной смете: </t>
        </is>
      </c>
      <c r="G1965" s="81" t="n">
        <v>6143454.8</v>
      </c>
      <c r="I1965" s="43" t="n"/>
      <c r="J1965" s="81" t="n">
        <v>7311637.33</v>
      </c>
      <c r="L1965" s="42" t="n">
        <v>632.8141000000001</v>
      </c>
    </row>
    <row r="1966"/>
    <row r="1967"/>
    <row r="1968"/>
    <row r="1969" ht="15" customHeight="1">
      <c r="A1969" s="82" t="inlineStr">
        <is>
          <t xml:space="preserve">Итого по смете: </t>
        </is>
      </c>
      <c r="G1969" s="81" t="n">
        <v>6143454.8</v>
      </c>
      <c r="I1969" s="43" t="n"/>
      <c r="J1969" s="81" t="n">
        <v>7311637.33</v>
      </c>
      <c r="L1969" s="42" t="n">
        <v>632.8141000000001</v>
      </c>
    </row>
    <row r="1970"/>
    <row r="1971"/>
    <row r="1972"/>
    <row r="1973" ht="14.25" customHeight="1">
      <c r="A1973" s="46" t="inlineStr">
        <is>
          <t>   </t>
        </is>
      </c>
      <c r="B1973" s="46" t="n"/>
      <c r="C1973" s="24" t="inlineStr">
        <is>
          <t xml:space="preserve">Составил  </t>
        </is>
      </c>
      <c r="D1973" s="47" t="inlineStr">
        <is>
          <t> </t>
        </is>
      </c>
      <c r="E1973" s="47" t="n"/>
      <c r="F1973" s="47" t="n"/>
      <c r="G1973" s="47" t="n"/>
      <c r="H1973" s="47" t="n"/>
      <c r="I1973" s="17" t="inlineStr">
        <is>
          <t> </t>
        </is>
      </c>
      <c r="J1973" s="17" t="n"/>
      <c r="K1973" s="17" t="n"/>
      <c r="L1973" s="17" t="n"/>
    </row>
    <row r="1974" ht="14.25" customHeight="1">
      <c r="A1974" s="17" t="n"/>
      <c r="B1974" s="17" t="n"/>
      <c r="C1974" s="24" t="n"/>
      <c r="D1974" s="83" t="inlineStr">
        <is>
          <t>[должность,подпись(инициалы,фамилия)]</t>
        </is>
      </c>
      <c r="E1974" s="89" t="n"/>
      <c r="F1974" s="89" t="n"/>
      <c r="G1974" s="89" t="n"/>
      <c r="H1974" s="89" t="n"/>
      <c r="I1974" s="17" t="n"/>
      <c r="J1974" s="17" t="n"/>
      <c r="K1974" s="17" t="n"/>
      <c r="L1974" s="17" t="n"/>
    </row>
    <row r="1975" ht="14.25" customHeight="1">
      <c r="A1975" s="17" t="n"/>
      <c r="B1975" s="17" t="n"/>
      <c r="C1975" s="24" t="n"/>
      <c r="D1975" s="17" t="n"/>
      <c r="E1975" s="17" t="n"/>
      <c r="F1975" s="17" t="n"/>
      <c r="G1975" s="17" t="n"/>
      <c r="H1975" s="17" t="n"/>
      <c r="I1975" s="17" t="n"/>
      <c r="J1975" s="17" t="n"/>
      <c r="K1975" s="17" t="n"/>
      <c r="L1975" s="17" t="n"/>
    </row>
    <row r="1976" ht="14.25" customHeight="1">
      <c r="A1976" s="46" t="inlineStr">
        <is>
          <t>   </t>
        </is>
      </c>
      <c r="B1976" s="46" t="n"/>
      <c r="C1976" s="24" t="inlineStr">
        <is>
          <t xml:space="preserve">Проверил  </t>
        </is>
      </c>
      <c r="D1976" s="47" t="inlineStr">
        <is>
          <t> </t>
        </is>
      </c>
      <c r="E1976" s="47" t="n"/>
      <c r="F1976" s="47" t="n"/>
      <c r="G1976" s="47" t="n"/>
      <c r="H1976" s="47" t="n"/>
      <c r="I1976" s="17" t="inlineStr">
        <is>
          <t> </t>
        </is>
      </c>
      <c r="J1976" s="17" t="n"/>
      <c r="K1976" s="17" t="n"/>
      <c r="L1976" s="17" t="n"/>
    </row>
    <row r="1977" ht="14.25" customHeight="1">
      <c r="A1977" s="17" t="n"/>
      <c r="B1977" s="17" t="n"/>
      <c r="C1977" s="17" t="n"/>
      <c r="D1977" s="83" t="inlineStr">
        <is>
          <t>[должность,подпись(инициалы,фамилия)]</t>
        </is>
      </c>
      <c r="E1977" s="89" t="n"/>
      <c r="F1977" s="89" t="n"/>
      <c r="G1977" s="89" t="n"/>
      <c r="H1977" s="89" t="n"/>
      <c r="I1977" s="17" t="n"/>
      <c r="J1977" s="17" t="n"/>
      <c r="K1977" s="17" t="n"/>
      <c r="L1977" s="17" t="n"/>
    </row>
    <row r="1978"/>
    <row r="1979"/>
    <row r="1980"/>
    <row r="1981" ht="24" customHeight="1">
      <c r="A1981" s="84" t="inlineStr">
        <is>
          <t>Локальная смета № 06-04-01 «Дизельная электростанция»: файл в исходном архиве повреждён. Итог принят по ССР — 5 721,18 тыс ₽ без НДС. Учтён в своде на листе 2.</t>
        </is>
      </c>
    </row>
  </sheetData>
  <mergeCells count="1490">
    <mergeCell ref="J1638:K1638"/>
    <mergeCell ref="A1945:F1945"/>
    <mergeCell ref="G778:H778"/>
    <mergeCell ref="J1687:K1687"/>
    <mergeCell ref="J1239:K1239"/>
    <mergeCell ref="J1233:K1233"/>
    <mergeCell ref="G892:H892"/>
    <mergeCell ref="J505:K505"/>
    <mergeCell ref="G137:H137"/>
    <mergeCell ref="J1689:K1689"/>
    <mergeCell ref="J934:K934"/>
    <mergeCell ref="G1223:H1223"/>
    <mergeCell ref="J507:K507"/>
    <mergeCell ref="G139:H139"/>
    <mergeCell ref="G1830:H1830"/>
    <mergeCell ref="G804:H804"/>
    <mergeCell ref="G489:H489"/>
    <mergeCell ref="G1225:H1225"/>
    <mergeCell ref="A34:L34"/>
    <mergeCell ref="A1965:F1965"/>
    <mergeCell ref="G491:H491"/>
    <mergeCell ref="G1104:H1104"/>
    <mergeCell ref="J1263:K1263"/>
    <mergeCell ref="J347:K347"/>
    <mergeCell ref="J952:K952"/>
    <mergeCell ref="J648:K648"/>
    <mergeCell ref="G59:H59"/>
    <mergeCell ref="G1249:H1249"/>
    <mergeCell ref="J1104:K1104"/>
    <mergeCell ref="J349:K349"/>
    <mergeCell ref="J1402:K1402"/>
    <mergeCell ref="G822:H822"/>
    <mergeCell ref="G67:H67"/>
    <mergeCell ref="G61:H61"/>
    <mergeCell ref="G1251:H1251"/>
    <mergeCell ref="G359:H359"/>
    <mergeCell ref="J220:K220"/>
    <mergeCell ref="J1410:K1410"/>
    <mergeCell ref="G517:H517"/>
    <mergeCell ref="J1404:K1404"/>
    <mergeCell ref="G946:H946"/>
    <mergeCell ref="G824:H824"/>
    <mergeCell ref="G1122:H1122"/>
    <mergeCell ref="K1828:L1828"/>
    <mergeCell ref="J222:K222"/>
    <mergeCell ref="G1849:H1849"/>
    <mergeCell ref="G519:H519"/>
    <mergeCell ref="A1259:F1259"/>
    <mergeCell ref="A960:F960"/>
    <mergeCell ref="J375:K375"/>
    <mergeCell ref="G535:H535"/>
    <mergeCell ref="J1332:K1332"/>
    <mergeCell ref="G230:H230"/>
    <mergeCell ref="G361:H361"/>
    <mergeCell ref="G537:H537"/>
    <mergeCell ref="G1473:H1473"/>
    <mergeCell ref="J1334:K1334"/>
    <mergeCell ref="J1632:K1632"/>
    <mergeCell ref="G238:H238"/>
    <mergeCell ref="G1929:H1929"/>
    <mergeCell ref="A1318:F1318"/>
    <mergeCell ref="G232:H232"/>
    <mergeCell ref="G1475:H1475"/>
    <mergeCell ref="G1773:H1773"/>
    <mergeCell ref="J1634:K1634"/>
    <mergeCell ref="G1931:H1931"/>
    <mergeCell ref="K992:L992"/>
    <mergeCell ref="G563:H563"/>
    <mergeCell ref="A734:L734"/>
    <mergeCell ref="B973:K973"/>
    <mergeCell ref="J1360:K1360"/>
    <mergeCell ref="G894:H894"/>
    <mergeCell ref="G888:H888"/>
    <mergeCell ref="G133:H133"/>
    <mergeCell ref="J1660:K1660"/>
    <mergeCell ref="G1913:H1913"/>
    <mergeCell ref="G135:H135"/>
    <mergeCell ref="G1188:H1188"/>
    <mergeCell ref="G433:H433"/>
    <mergeCell ref="G1346:H1346"/>
    <mergeCell ref="G591:H591"/>
    <mergeCell ref="G1644:H1644"/>
    <mergeCell ref="J287:K287"/>
    <mergeCell ref="A1789:F1789"/>
    <mergeCell ref="G1362:H1362"/>
    <mergeCell ref="G916:H916"/>
    <mergeCell ref="G1030:H1030"/>
    <mergeCell ref="J770:K770"/>
    <mergeCell ref="J313:K313"/>
    <mergeCell ref="G190:H190"/>
    <mergeCell ref="G1336:H1336"/>
    <mergeCell ref="J315:K315"/>
    <mergeCell ref="G515:H515"/>
    <mergeCell ref="G902:H902"/>
    <mergeCell ref="J788:K788"/>
    <mergeCell ref="K1827:L1827"/>
    <mergeCell ref="G960:H960"/>
    <mergeCell ref="J700:K700"/>
    <mergeCell ref="G1558:H1558"/>
    <mergeCell ref="G228:H228"/>
    <mergeCell ref="J1300:K1300"/>
    <mergeCell ref="G988:H988"/>
    <mergeCell ref="J413:K413"/>
    <mergeCell ref="J684:K684"/>
    <mergeCell ref="J842:K842"/>
    <mergeCell ref="G1288:H1288"/>
    <mergeCell ref="I20:J20"/>
    <mergeCell ref="J1316:K1316"/>
    <mergeCell ref="J1745:K1745"/>
    <mergeCell ref="J415:K415"/>
    <mergeCell ref="J1440:K1440"/>
    <mergeCell ref="G257:H257"/>
    <mergeCell ref="A1416:F1416"/>
    <mergeCell ref="G1642:H1642"/>
    <mergeCell ref="J99:K99"/>
    <mergeCell ref="J397:K397"/>
    <mergeCell ref="A32:L32"/>
    <mergeCell ref="J555:K555"/>
    <mergeCell ref="J1160:K1160"/>
    <mergeCell ref="G702:H702"/>
    <mergeCell ref="G696:H696"/>
    <mergeCell ref="J309:K309"/>
    <mergeCell ref="J1493:K1493"/>
    <mergeCell ref="G275:H275"/>
    <mergeCell ref="G269:H269"/>
    <mergeCell ref="J311:K311"/>
    <mergeCell ref="A1164:F1164"/>
    <mergeCell ref="J125:K125"/>
    <mergeCell ref="J784:K784"/>
    <mergeCell ref="J1082:K1082"/>
    <mergeCell ref="J786:K786"/>
    <mergeCell ref="J481:K481"/>
    <mergeCell ref="G1231:H1231"/>
    <mergeCell ref="I989:J989"/>
    <mergeCell ref="J1969:K1969"/>
    <mergeCell ref="J1208:K1208"/>
    <mergeCell ref="G1687:H1687"/>
    <mergeCell ref="G1681:H1681"/>
    <mergeCell ref="G499:H499"/>
    <mergeCell ref="B12:K12"/>
    <mergeCell ref="K23:L23"/>
    <mergeCell ref="J1110:K1110"/>
    <mergeCell ref="A1130:L1130"/>
    <mergeCell ref="G1828:H1828"/>
    <mergeCell ref="A1001:L1001"/>
    <mergeCell ref="F976:G976"/>
    <mergeCell ref="K18:L18"/>
    <mergeCell ref="G944:H944"/>
    <mergeCell ref="G1102:H1102"/>
    <mergeCell ref="G43:H43"/>
    <mergeCell ref="G1829:H1829"/>
    <mergeCell ref="J1138:K1138"/>
    <mergeCell ref="G1402:H1402"/>
    <mergeCell ref="G1831:H1831"/>
    <mergeCell ref="J1558:K1558"/>
    <mergeCell ref="J63:K63"/>
    <mergeCell ref="J553:K553"/>
    <mergeCell ref="G728:H728"/>
    <mergeCell ref="G271:H271"/>
    <mergeCell ref="G265:H265"/>
    <mergeCell ref="G700:H700"/>
    <mergeCell ref="G694:H694"/>
    <mergeCell ref="J722:K722"/>
    <mergeCell ref="G992:H992"/>
    <mergeCell ref="G1150:H1150"/>
    <mergeCell ref="G1028:H1028"/>
    <mergeCell ref="G273:H273"/>
    <mergeCell ref="G571:H571"/>
    <mergeCell ref="J724:K724"/>
    <mergeCell ref="J421:K421"/>
    <mergeCell ref="J579:K579"/>
    <mergeCell ref="G710:H710"/>
    <mergeCell ref="J1640:K1640"/>
    <mergeCell ref="J748:K748"/>
    <mergeCell ref="G1771:H1771"/>
    <mergeCell ref="G712:H712"/>
    <mergeCell ref="C1829:F1829"/>
    <mergeCell ref="G413:H413"/>
    <mergeCell ref="G407:H407"/>
    <mergeCell ref="C1831:F1831"/>
    <mergeCell ref="J1477:K1477"/>
    <mergeCell ref="G1354:H1354"/>
    <mergeCell ref="J451:K451"/>
    <mergeCell ref="G415:H415"/>
    <mergeCell ref="G1685:H1685"/>
    <mergeCell ref="G742:H742"/>
    <mergeCell ref="A1797:F1797"/>
    <mergeCell ref="G738:H738"/>
    <mergeCell ref="G439:H439"/>
    <mergeCell ref="J890:K890"/>
    <mergeCell ref="G441:H441"/>
    <mergeCell ref="G435:H435"/>
    <mergeCell ref="J892:K892"/>
    <mergeCell ref="G1825:H1825"/>
    <mergeCell ref="J77:K77"/>
    <mergeCell ref="G1855:H1855"/>
    <mergeCell ref="J1223:K1223"/>
    <mergeCell ref="G1100:H1100"/>
    <mergeCell ref="G1398:H1398"/>
    <mergeCell ref="J682:K682"/>
    <mergeCell ref="G1392:H1392"/>
    <mergeCell ref="G1827:H1827"/>
    <mergeCell ref="G1400:H1400"/>
    <mergeCell ref="G65:H65"/>
    <mergeCell ref="A319:F319"/>
    <mergeCell ref="J1548:K1548"/>
    <mergeCell ref="J1249:K1249"/>
    <mergeCell ref="G365:H365"/>
    <mergeCell ref="G1853:H1853"/>
    <mergeCell ref="J822:K822"/>
    <mergeCell ref="J1875:K1875"/>
    <mergeCell ref="J61:K61"/>
    <mergeCell ref="G236:H236"/>
    <mergeCell ref="A1895:L1895"/>
    <mergeCell ref="A567:L567"/>
    <mergeCell ref="J824:K824"/>
    <mergeCell ref="J1122:K1122"/>
    <mergeCell ref="A808:F808"/>
    <mergeCell ref="A1861:F1861"/>
    <mergeCell ref="J1578:K1578"/>
    <mergeCell ref="J519:K519"/>
    <mergeCell ref="J535:K535"/>
    <mergeCell ref="J1298:K1298"/>
    <mergeCell ref="G1568:H1568"/>
    <mergeCell ref="J537:K537"/>
    <mergeCell ref="C1827:F1827"/>
    <mergeCell ref="G834:H834"/>
    <mergeCell ref="J143:K143"/>
    <mergeCell ref="G79:H79"/>
    <mergeCell ref="G73:H73"/>
    <mergeCell ref="J1475:K1475"/>
    <mergeCell ref="G836:H836"/>
    <mergeCell ref="A1981:L1981"/>
    <mergeCell ref="A87:F87"/>
    <mergeCell ref="A1793:F1793"/>
    <mergeCell ref="G1465:H1465"/>
    <mergeCell ref="J563:K563"/>
    <mergeCell ref="G437:H437"/>
    <mergeCell ref="G852:H852"/>
    <mergeCell ref="A577:L577"/>
    <mergeCell ref="J932:K932"/>
    <mergeCell ref="J894:K894"/>
    <mergeCell ref="B974:K974"/>
    <mergeCell ref="J888:K888"/>
    <mergeCell ref="G547:H547"/>
    <mergeCell ref="J1344:K1344"/>
    <mergeCell ref="G1491:H1491"/>
    <mergeCell ref="J1188:K1188"/>
    <mergeCell ref="J1346:K1346"/>
    <mergeCell ref="J591:K591"/>
    <mergeCell ref="G766:H766"/>
    <mergeCell ref="G1493:H1493"/>
    <mergeCell ref="J914:K914"/>
    <mergeCell ref="J487:K487"/>
    <mergeCell ref="J916:K916"/>
    <mergeCell ref="J601:K601"/>
    <mergeCell ref="J188:K188"/>
    <mergeCell ref="G21:H21"/>
    <mergeCell ref="G1503:H1503"/>
    <mergeCell ref="G748:H748"/>
    <mergeCell ref="J609:K609"/>
    <mergeCell ref="G906:H906"/>
    <mergeCell ref="J190:K190"/>
    <mergeCell ref="G1959:H1959"/>
    <mergeCell ref="G145:H145"/>
    <mergeCell ref="A1646:F1646"/>
    <mergeCell ref="G23:H23"/>
    <mergeCell ref="G479:H479"/>
    <mergeCell ref="A1857:F1857"/>
    <mergeCell ref="G908:H908"/>
    <mergeCell ref="G1961:H1961"/>
    <mergeCell ref="J515:K515"/>
    <mergeCell ref="G445:H445"/>
    <mergeCell ref="G481:H481"/>
    <mergeCell ref="G18:H18"/>
    <mergeCell ref="J1390:K1390"/>
    <mergeCell ref="G1233:H1233"/>
    <mergeCell ref="J208:K208"/>
    <mergeCell ref="J1392:K1392"/>
    <mergeCell ref="J960:K960"/>
    <mergeCell ref="J1294:K1294"/>
    <mergeCell ref="G830:H830"/>
    <mergeCell ref="J228:K228"/>
    <mergeCell ref="G1891:H1891"/>
    <mergeCell ref="G832:H832"/>
    <mergeCell ref="G77:H77"/>
    <mergeCell ref="G375:H375"/>
    <mergeCell ref="A246:L246"/>
    <mergeCell ref="J259:K259"/>
    <mergeCell ref="A248:L248"/>
    <mergeCell ref="G1588:H1588"/>
    <mergeCell ref="J559:K559"/>
    <mergeCell ref="F5:G5"/>
    <mergeCell ref="J1743:K1743"/>
    <mergeCell ref="G848:H848"/>
    <mergeCell ref="J561:K561"/>
    <mergeCell ref="G850:H850"/>
    <mergeCell ref="G1148:H1148"/>
    <mergeCell ref="G1875:H1875"/>
    <mergeCell ref="G545:H545"/>
    <mergeCell ref="G1735:H1735"/>
    <mergeCell ref="G1606:H1606"/>
    <mergeCell ref="J401:K401"/>
    <mergeCell ref="J1642:K1642"/>
    <mergeCell ref="G115:H115"/>
    <mergeCell ref="J912:K912"/>
    <mergeCell ref="J730:K730"/>
    <mergeCell ref="G579:H579"/>
    <mergeCell ref="G573:H573"/>
    <mergeCell ref="G141:H141"/>
    <mergeCell ref="J1030:K1030"/>
    <mergeCell ref="J269:K269"/>
    <mergeCell ref="G1957:H1957"/>
    <mergeCell ref="J1241:K1241"/>
    <mergeCell ref="D1805:H1805"/>
    <mergeCell ref="J1386:K1386"/>
    <mergeCell ref="G1316:H1316"/>
    <mergeCell ref="J1388:K1388"/>
    <mergeCell ref="G503:H503"/>
    <mergeCell ref="G932:H932"/>
    <mergeCell ref="I988:J988"/>
    <mergeCell ref="G1530:H1530"/>
    <mergeCell ref="K20:L20"/>
    <mergeCell ref="J499:K499"/>
    <mergeCell ref="G788:H788"/>
    <mergeCell ref="J1528:K1528"/>
    <mergeCell ref="G1217:H1217"/>
    <mergeCell ref="K22:L22"/>
    <mergeCell ref="B3:K3"/>
    <mergeCell ref="G485:H485"/>
    <mergeCell ref="G216:H216"/>
    <mergeCell ref="G487:H487"/>
    <mergeCell ref="A956:F956"/>
    <mergeCell ref="J646:K646"/>
    <mergeCell ref="J944:K944"/>
    <mergeCell ref="G188:H188"/>
    <mergeCell ref="J804:K804"/>
    <mergeCell ref="A30:L30"/>
    <mergeCell ref="J1102:K1102"/>
    <mergeCell ref="J43:K43"/>
    <mergeCell ref="G1548:H1548"/>
    <mergeCell ref="C993:F993"/>
    <mergeCell ref="G218:H218"/>
    <mergeCell ref="G814:H814"/>
    <mergeCell ref="J377:K377"/>
    <mergeCell ref="G1243:H1243"/>
    <mergeCell ref="J59:K59"/>
    <mergeCell ref="J726:K726"/>
    <mergeCell ref="G656:H656"/>
    <mergeCell ref="G569:H569"/>
    <mergeCell ref="J728:K728"/>
    <mergeCell ref="J1026:K1026"/>
    <mergeCell ref="G658:H658"/>
    <mergeCell ref="J271:K271"/>
    <mergeCell ref="G956:H956"/>
    <mergeCell ref="J265:K265"/>
    <mergeCell ref="J1789:K1789"/>
    <mergeCell ref="J1028:K1028"/>
    <mergeCell ref="G143:H143"/>
    <mergeCell ref="K989:L989"/>
    <mergeCell ref="G870:H870"/>
    <mergeCell ref="A1610:F1610"/>
    <mergeCell ref="B980:K980"/>
    <mergeCell ref="J754:K754"/>
    <mergeCell ref="J439:K439"/>
    <mergeCell ref="J710:K710"/>
    <mergeCell ref="J291:K291"/>
    <mergeCell ref="J1044:K1044"/>
    <mergeCell ref="J1779:K1779"/>
    <mergeCell ref="G1314:H1314"/>
    <mergeCell ref="J1473:K1473"/>
    <mergeCell ref="J1771:K1771"/>
    <mergeCell ref="J1352:K1352"/>
    <mergeCell ref="J293:K293"/>
    <mergeCell ref="J1773:K1773"/>
    <mergeCell ref="G125:H125"/>
    <mergeCell ref="G740:H740"/>
    <mergeCell ref="J1354:K1354"/>
    <mergeCell ref="G1038:H1038"/>
    <mergeCell ref="G283:H283"/>
    <mergeCell ref="G127:H127"/>
    <mergeCell ref="I1830:J1830"/>
    <mergeCell ref="G1344:H1344"/>
    <mergeCell ref="G285:H285"/>
    <mergeCell ref="G1338:H1338"/>
    <mergeCell ref="G583:H583"/>
    <mergeCell ref="J467:K467"/>
    <mergeCell ref="J469:K469"/>
    <mergeCell ref="G1483:H1483"/>
    <mergeCell ref="G301:H301"/>
    <mergeCell ref="A1840:L1840"/>
    <mergeCell ref="J1853:K1853"/>
    <mergeCell ref="G730:H730"/>
    <mergeCell ref="J1092:K1092"/>
    <mergeCell ref="G303:H303"/>
    <mergeCell ref="G1239:H1239"/>
    <mergeCell ref="G601:H601"/>
    <mergeCell ref="J1100:K1100"/>
    <mergeCell ref="J1398:K1398"/>
    <mergeCell ref="G636:H636"/>
    <mergeCell ref="J1408:K1408"/>
    <mergeCell ref="G1241:H1241"/>
    <mergeCell ref="H5:K5"/>
    <mergeCell ref="G1697:H1697"/>
    <mergeCell ref="J65:K65"/>
    <mergeCell ref="J363:K363"/>
    <mergeCell ref="J399:K399"/>
    <mergeCell ref="J670:K670"/>
    <mergeCell ref="G652:H652"/>
    <mergeCell ref="J1881:K1881"/>
    <mergeCell ref="J1126:K1126"/>
    <mergeCell ref="J234:K234"/>
    <mergeCell ref="J1120:K1120"/>
    <mergeCell ref="J365:K365"/>
    <mergeCell ref="G654:H654"/>
    <mergeCell ref="G952:H952"/>
    <mergeCell ref="J236:K236"/>
    <mergeCell ref="G51:H51"/>
    <mergeCell ref="G349:H349"/>
    <mergeCell ref="G1709:H1709"/>
    <mergeCell ref="G1296:H1296"/>
    <mergeCell ref="G226:H226"/>
    <mergeCell ref="G1112:H1112"/>
    <mergeCell ref="G1410:H1410"/>
    <mergeCell ref="J694:K694"/>
    <mergeCell ref="G1596:H1596"/>
    <mergeCell ref="J383:K383"/>
    <mergeCell ref="G680:H680"/>
    <mergeCell ref="J1594:K1594"/>
    <mergeCell ref="B978:K978"/>
    <mergeCell ref="G551:H551"/>
    <mergeCell ref="G1741:H1741"/>
    <mergeCell ref="G682:H682"/>
    <mergeCell ref="J1596:K1596"/>
    <mergeCell ref="D968:H968"/>
    <mergeCell ref="C994:F994"/>
    <mergeCell ref="G1743:H1743"/>
    <mergeCell ref="J1350:K1350"/>
    <mergeCell ref="J712:K712"/>
    <mergeCell ref="J79:K79"/>
    <mergeCell ref="J407:K407"/>
    <mergeCell ref="I1832:J1832"/>
    <mergeCell ref="I1826:J1826"/>
    <mergeCell ref="I1825:J1825"/>
    <mergeCell ref="J1495:K1495"/>
    <mergeCell ref="A1511:L1511"/>
    <mergeCell ref="I1827:J1827"/>
    <mergeCell ref="J465:K465"/>
    <mergeCell ref="J738:K738"/>
    <mergeCell ref="G395:H395"/>
    <mergeCell ref="J852:K852"/>
    <mergeCell ref="J1526:K1526"/>
    <mergeCell ref="J1797:K1797"/>
    <mergeCell ref="G1481:H1481"/>
    <mergeCell ref="G726:H726"/>
    <mergeCell ref="G1779:H1779"/>
    <mergeCell ref="J1221:K1221"/>
    <mergeCell ref="G1789:H1789"/>
    <mergeCell ref="G1965:H1965"/>
    <mergeCell ref="A26:L26"/>
    <mergeCell ref="G1781:H1781"/>
    <mergeCell ref="G1026:H1026"/>
    <mergeCell ref="G1020:H1020"/>
    <mergeCell ref="G267:H267"/>
    <mergeCell ref="J766:K766"/>
    <mergeCell ref="J607:K607"/>
    <mergeCell ref="J1877:K1877"/>
    <mergeCell ref="J776:K776"/>
    <mergeCell ref="G20:H20"/>
    <mergeCell ref="A760:F760"/>
    <mergeCell ref="J1503:K1503"/>
    <mergeCell ref="J906:K906"/>
    <mergeCell ref="G22:H22"/>
    <mergeCell ref="G198:H198"/>
    <mergeCell ref="J479:K479"/>
    <mergeCell ref="J908:K908"/>
    <mergeCell ref="B9:K9"/>
    <mergeCell ref="J690:K690"/>
    <mergeCell ref="G1679:H1679"/>
    <mergeCell ref="G1408:H1408"/>
    <mergeCell ref="J1231:K1231"/>
    <mergeCell ref="G1737:H1737"/>
    <mergeCell ref="J1592:K1592"/>
    <mergeCell ref="G794:H794"/>
    <mergeCell ref="G1739:H1739"/>
    <mergeCell ref="G796:H796"/>
    <mergeCell ref="B1819:K1819"/>
    <mergeCell ref="J1733:K1733"/>
    <mergeCell ref="G1094:H1094"/>
    <mergeCell ref="J403:K403"/>
    <mergeCell ref="G333:H333"/>
    <mergeCell ref="J1891:K1891"/>
    <mergeCell ref="J832:K832"/>
    <mergeCell ref="G1096:H1096"/>
    <mergeCell ref="G1394:H1394"/>
    <mergeCell ref="G391:H391"/>
    <mergeCell ref="G1879:H1879"/>
    <mergeCell ref="J848:K848"/>
    <mergeCell ref="J131:K131"/>
    <mergeCell ref="J429:K429"/>
    <mergeCell ref="J858:K858"/>
    <mergeCell ref="J736:K736"/>
    <mergeCell ref="G989:H989"/>
    <mergeCell ref="J850:K850"/>
    <mergeCell ref="J1148:K1148"/>
    <mergeCell ref="J431:K431"/>
    <mergeCell ref="A263:L263"/>
    <mergeCell ref="J1604:K1604"/>
    <mergeCell ref="F1813:G1813"/>
    <mergeCell ref="J1158:K1158"/>
    <mergeCell ref="A407:F407"/>
    <mergeCell ref="I21:J21"/>
    <mergeCell ref="G692:H692"/>
    <mergeCell ref="I23:J23"/>
    <mergeCell ref="J113:K113"/>
    <mergeCell ref="G1747:H1747"/>
    <mergeCell ref="J447:K447"/>
    <mergeCell ref="J876:K876"/>
    <mergeCell ref="J121:K121"/>
    <mergeCell ref="J115:K115"/>
    <mergeCell ref="J273:K273"/>
    <mergeCell ref="J449:K449"/>
    <mergeCell ref="A1949:L1949"/>
    <mergeCell ref="J571:K571"/>
    <mergeCell ref="J1937:K1937"/>
    <mergeCell ref="G1594:H1594"/>
    <mergeCell ref="G860:H860"/>
    <mergeCell ref="A1522:L1522"/>
    <mergeCell ref="J573:K573"/>
    <mergeCell ref="G868:H868"/>
    <mergeCell ref="G1160:H1160"/>
    <mergeCell ref="G405:H405"/>
    <mergeCell ref="J477:K477"/>
    <mergeCell ref="J1530:K1530"/>
    <mergeCell ref="B7:K7"/>
    <mergeCell ref="J589:K589"/>
    <mergeCell ref="J800:K800"/>
    <mergeCell ref="J1098:K1098"/>
    <mergeCell ref="J1229:K1229"/>
    <mergeCell ref="J501:K501"/>
    <mergeCell ref="J1685:K1685"/>
    <mergeCell ref="J808:K808"/>
    <mergeCell ref="B2:K2"/>
    <mergeCell ref="J1861:K1861"/>
    <mergeCell ref="J922:K922"/>
    <mergeCell ref="J503:K503"/>
    <mergeCell ref="G792:H792"/>
    <mergeCell ref="G1221:H1221"/>
    <mergeCell ref="A1961:F1961"/>
    <mergeCell ref="J1245:K1245"/>
    <mergeCell ref="C992:F992"/>
    <mergeCell ref="G1092:H1092"/>
    <mergeCell ref="A1534:F1534"/>
    <mergeCell ref="G1390:H1390"/>
    <mergeCell ref="J1703:K1703"/>
    <mergeCell ref="J948:K948"/>
    <mergeCell ref="J644:K644"/>
    <mergeCell ref="J942:K942"/>
    <mergeCell ref="J1276:K1276"/>
    <mergeCell ref="J521:K521"/>
    <mergeCell ref="G818:H818"/>
    <mergeCell ref="G57:H57"/>
    <mergeCell ref="G1247:H1247"/>
    <mergeCell ref="J216:K216"/>
    <mergeCell ref="J1400:K1400"/>
    <mergeCell ref="G820:H820"/>
    <mergeCell ref="G1118:H1118"/>
    <mergeCell ref="G776:H776"/>
    <mergeCell ref="G1416:H1416"/>
    <mergeCell ref="G357:H357"/>
    <mergeCell ref="J218:K218"/>
    <mergeCell ref="G471:H471"/>
    <mergeCell ref="G1881:H1881"/>
    <mergeCell ref="J1243:K1243"/>
    <mergeCell ref="G1120:H1120"/>
    <mergeCell ref="A1263:F1263"/>
    <mergeCell ref="J1416:K1416"/>
    <mergeCell ref="A1322:L1322"/>
    <mergeCell ref="G75:H75"/>
    <mergeCell ref="G531:H531"/>
    <mergeCell ref="G802:H802"/>
    <mergeCell ref="G497:H497"/>
    <mergeCell ref="J1933:K1933"/>
    <mergeCell ref="J874:K874"/>
    <mergeCell ref="J1927:K1927"/>
    <mergeCell ref="J656:K656"/>
    <mergeCell ref="G533:H533"/>
    <mergeCell ref="J569:K569"/>
    <mergeCell ref="G744:H744"/>
    <mergeCell ref="K21:L21"/>
    <mergeCell ref="J1935:K1935"/>
    <mergeCell ref="J658:K658"/>
    <mergeCell ref="G858:H858"/>
    <mergeCell ref="J956:K956"/>
    <mergeCell ref="K993:L993"/>
    <mergeCell ref="G1471:H1471"/>
    <mergeCell ref="G1156:H1156"/>
    <mergeCell ref="K995:L995"/>
    <mergeCell ref="G1158:H1158"/>
    <mergeCell ref="G1885:H1885"/>
    <mergeCell ref="J585:K585"/>
    <mergeCell ref="G1487:H1487"/>
    <mergeCell ref="A1785:F1785"/>
    <mergeCell ref="J1646:K1646"/>
    <mergeCell ref="J587:K587"/>
    <mergeCell ref="G129:H129"/>
    <mergeCell ref="G1489:H1489"/>
    <mergeCell ref="G463:H463"/>
    <mergeCell ref="G1945:H1945"/>
    <mergeCell ref="G886:H886"/>
    <mergeCell ref="G131:H131"/>
    <mergeCell ref="J159:K159"/>
    <mergeCell ref="G429:H429"/>
    <mergeCell ref="G1640:H1640"/>
    <mergeCell ref="G431:H431"/>
    <mergeCell ref="A145:F145"/>
    <mergeCell ref="J613:K613"/>
    <mergeCell ref="C18:F18"/>
    <mergeCell ref="J285:K285"/>
    <mergeCell ref="G758:H758"/>
    <mergeCell ref="J179:K179"/>
    <mergeCell ref="A662:L662"/>
    <mergeCell ref="G447:H447"/>
    <mergeCell ref="G816:H816"/>
    <mergeCell ref="J301:K301"/>
    <mergeCell ref="G1114:H1114"/>
    <mergeCell ref="G1660:H1660"/>
    <mergeCell ref="G1877:H1877"/>
    <mergeCell ref="G1116:H1116"/>
    <mergeCell ref="G1414:H1414"/>
    <mergeCell ref="G898:H898"/>
    <mergeCell ref="G900:H900"/>
    <mergeCell ref="G473:H473"/>
    <mergeCell ref="J1414:K1414"/>
    <mergeCell ref="J1722:K1722"/>
    <mergeCell ref="J652:K652"/>
    <mergeCell ref="G529:H529"/>
    <mergeCell ref="J688:K688"/>
    <mergeCell ref="G1861:H1861"/>
    <mergeCell ref="J654:K654"/>
    <mergeCell ref="J525:K525"/>
    <mergeCell ref="J1296:K1296"/>
    <mergeCell ref="J714:K714"/>
    <mergeCell ref="J680:K680"/>
    <mergeCell ref="G242:H242"/>
    <mergeCell ref="J551:K551"/>
    <mergeCell ref="G208:H208"/>
    <mergeCell ref="J1741:K1741"/>
    <mergeCell ref="G1941:H1941"/>
    <mergeCell ref="G840:H840"/>
    <mergeCell ref="J1314:K1314"/>
    <mergeCell ref="G1943:H1943"/>
    <mergeCell ref="G543:H543"/>
    <mergeCell ref="J698:K698"/>
    <mergeCell ref="G754:H754"/>
    <mergeCell ref="J393:K393"/>
    <mergeCell ref="J1156:K1156"/>
    <mergeCell ref="J395:K395"/>
    <mergeCell ref="G113:H113"/>
    <mergeCell ref="J1062:K1062"/>
    <mergeCell ref="J1965:K1965"/>
    <mergeCell ref="A619:F619"/>
    <mergeCell ref="D1802:H1802"/>
    <mergeCell ref="G169:H169"/>
    <mergeCell ref="G896:H896"/>
    <mergeCell ref="G469:H469"/>
    <mergeCell ref="J1507:K1507"/>
    <mergeCell ref="J1683:K1683"/>
    <mergeCell ref="A14:L14"/>
    <mergeCell ref="J782:K782"/>
    <mergeCell ref="J319:K319"/>
    <mergeCell ref="J196:K196"/>
    <mergeCell ref="G493:H493"/>
    <mergeCell ref="G309:H309"/>
    <mergeCell ref="G922:H922"/>
    <mergeCell ref="G800:H800"/>
    <mergeCell ref="A1364:F1364"/>
    <mergeCell ref="G1229:H1229"/>
    <mergeCell ref="G1036:H1036"/>
    <mergeCell ref="G914:H914"/>
    <mergeCell ref="G495:H495"/>
    <mergeCell ref="G924:H924"/>
    <mergeCell ref="J51:K51"/>
    <mergeCell ref="K19:L19"/>
    <mergeCell ref="J1108:K1108"/>
    <mergeCell ref="A1731:L1731"/>
    <mergeCell ref="K1832:L1832"/>
    <mergeCell ref="A997:L997"/>
    <mergeCell ref="J1520:K1520"/>
    <mergeCell ref="G1695:H1695"/>
    <mergeCell ref="G940:H940"/>
    <mergeCell ref="G179:H179"/>
    <mergeCell ref="J1737:K1737"/>
    <mergeCell ref="C990:F990"/>
    <mergeCell ref="J1012:K1012"/>
    <mergeCell ref="J1310:K1310"/>
    <mergeCell ref="G942:H942"/>
    <mergeCell ref="J794:K794"/>
    <mergeCell ref="J1608:K1608"/>
    <mergeCell ref="J1739:K1739"/>
    <mergeCell ref="J1312:K1312"/>
    <mergeCell ref="J1610:K1610"/>
    <mergeCell ref="J1094:K1094"/>
    <mergeCell ref="G210:H210"/>
    <mergeCell ref="J389:K389"/>
    <mergeCell ref="G993:H993"/>
    <mergeCell ref="J1152:K1152"/>
    <mergeCell ref="G1082:H1082"/>
    <mergeCell ref="G864:H864"/>
    <mergeCell ref="G995:H995"/>
    <mergeCell ref="J1154:K1154"/>
    <mergeCell ref="G690:H690"/>
    <mergeCell ref="J718:K718"/>
    <mergeCell ref="G866:H866"/>
    <mergeCell ref="G1024:H1024"/>
    <mergeCell ref="G561:H561"/>
    <mergeCell ref="G1927:H1927"/>
    <mergeCell ref="G1294:H1294"/>
    <mergeCell ref="J720:K720"/>
    <mergeCell ref="J1178:K1178"/>
    <mergeCell ref="G1622:H1622"/>
    <mergeCell ref="I22:J22"/>
    <mergeCell ref="G279:H279"/>
    <mergeCell ref="G708:H708"/>
    <mergeCell ref="G1164:H1164"/>
    <mergeCell ref="J746:K746"/>
    <mergeCell ref="G585:H585"/>
    <mergeCell ref="G281:H281"/>
    <mergeCell ref="J1046:K1046"/>
    <mergeCell ref="G920:H920"/>
    <mergeCell ref="A636:F636"/>
    <mergeCell ref="G307:H307"/>
    <mergeCell ref="I1828:J1828"/>
    <mergeCell ref="A1048:F1048"/>
    <mergeCell ref="G1034:H1034"/>
    <mergeCell ref="A748:F748"/>
    <mergeCell ref="J459:K459"/>
    <mergeCell ref="J1524:K1524"/>
    <mergeCell ref="C24:F24"/>
    <mergeCell ref="G1693:H1693"/>
    <mergeCell ref="J461:K461"/>
    <mergeCell ref="J792:K792"/>
    <mergeCell ref="G722:H722"/>
    <mergeCell ref="A1751:L1751"/>
    <mergeCell ref="G206:H206"/>
    <mergeCell ref="G1396:H1396"/>
    <mergeCell ref="A49:L49"/>
    <mergeCell ref="A812:L812"/>
    <mergeCell ref="G351:H351"/>
    <mergeCell ref="J818:K818"/>
    <mergeCell ref="G1406:H1406"/>
    <mergeCell ref="J57:K57"/>
    <mergeCell ref="J391:K391"/>
    <mergeCell ref="J1879:K1879"/>
    <mergeCell ref="J820:K820"/>
    <mergeCell ref="J1118:K1118"/>
    <mergeCell ref="G646:H646"/>
    <mergeCell ref="G648:H648"/>
    <mergeCell ref="J75:K75"/>
    <mergeCell ref="J1259:K1259"/>
    <mergeCell ref="J531:K531"/>
    <mergeCell ref="J742:K742"/>
    <mergeCell ref="J1288:K1288"/>
    <mergeCell ref="J533:K533"/>
    <mergeCell ref="J1586:K1586"/>
    <mergeCell ref="J744:K744"/>
    <mergeCell ref="G1733:H1733"/>
    <mergeCell ref="J1471:K1471"/>
    <mergeCell ref="A149:L149"/>
    <mergeCell ref="A1747:F1747"/>
    <mergeCell ref="J760:K760"/>
    <mergeCell ref="J1487:K1487"/>
    <mergeCell ref="G87:H87"/>
    <mergeCell ref="J884:K884"/>
    <mergeCell ref="J920:K920"/>
    <mergeCell ref="C20:F20"/>
    <mergeCell ref="J1489:K1489"/>
    <mergeCell ref="J463:K463"/>
    <mergeCell ref="J457:K457"/>
    <mergeCell ref="G393:H393"/>
    <mergeCell ref="J1945:K1945"/>
    <mergeCell ref="J886:K886"/>
    <mergeCell ref="C22:F22"/>
    <mergeCell ref="G718:H718"/>
    <mergeCell ref="G1062:H1062"/>
    <mergeCell ref="G720:H720"/>
    <mergeCell ref="G1360:H1360"/>
    <mergeCell ref="A1650:L1650"/>
    <mergeCell ref="J902:K902"/>
    <mergeCell ref="J475:K475"/>
    <mergeCell ref="G17:H17"/>
    <mergeCell ref="J904:K904"/>
    <mergeCell ref="G1499:H1499"/>
    <mergeCell ref="J599:K599"/>
    <mergeCell ref="G774:H774"/>
    <mergeCell ref="G19:H19"/>
    <mergeCell ref="G317:H317"/>
    <mergeCell ref="G1507:H1507"/>
    <mergeCell ref="J816:K816"/>
    <mergeCell ref="G1501:H1501"/>
    <mergeCell ref="J1114:K1114"/>
    <mergeCell ref="G746:H746"/>
    <mergeCell ref="J55:K55"/>
    <mergeCell ref="G1044:H1044"/>
    <mergeCell ref="D1977:H1977"/>
    <mergeCell ref="G319:H319"/>
    <mergeCell ref="G1832:H1832"/>
    <mergeCell ref="J1116:K1116"/>
    <mergeCell ref="G477:H477"/>
    <mergeCell ref="G1046:H1046"/>
    <mergeCell ref="A1969:F1969"/>
    <mergeCell ref="J930:K930"/>
    <mergeCell ref="J204:K204"/>
    <mergeCell ref="J198:K198"/>
    <mergeCell ref="G159:H159"/>
    <mergeCell ref="J529:K529"/>
    <mergeCell ref="J802:K802"/>
    <mergeCell ref="G459:H459"/>
    <mergeCell ref="J1292:K1292"/>
    <mergeCell ref="G670:H670"/>
    <mergeCell ref="G1729:H1729"/>
    <mergeCell ref="J1590:K1590"/>
    <mergeCell ref="J1584:K1584"/>
    <mergeCell ref="G1520:H1520"/>
    <mergeCell ref="G461:H461"/>
    <mergeCell ref="G1126:H1126"/>
    <mergeCell ref="G1889:H1889"/>
    <mergeCell ref="G373:H373"/>
    <mergeCell ref="J1913:K1913"/>
    <mergeCell ref="J257:K257"/>
    <mergeCell ref="G844:H844"/>
    <mergeCell ref="J557:K557"/>
    <mergeCell ref="J242:K242"/>
    <mergeCell ref="G846:H846"/>
    <mergeCell ref="G389:H389"/>
    <mergeCell ref="G85:H85"/>
    <mergeCell ref="G383:H383"/>
    <mergeCell ref="J1941:K1941"/>
    <mergeCell ref="G541:H541"/>
    <mergeCell ref="J129:K129"/>
    <mergeCell ref="J840:K840"/>
    <mergeCell ref="G385:H385"/>
    <mergeCell ref="J1943:K1943"/>
    <mergeCell ref="G1602:H1602"/>
    <mergeCell ref="G872:H872"/>
    <mergeCell ref="G1358:H1358"/>
    <mergeCell ref="G559:H559"/>
    <mergeCell ref="J1356:K1356"/>
    <mergeCell ref="J595:K595"/>
    <mergeCell ref="G1497:H1497"/>
    <mergeCell ref="K994:L994"/>
    <mergeCell ref="J1358:K1358"/>
    <mergeCell ref="G1040:H1040"/>
    <mergeCell ref="G1586:H1586"/>
    <mergeCell ref="J1237:K1237"/>
    <mergeCell ref="G1797:H1797"/>
    <mergeCell ref="J169:K169"/>
    <mergeCell ref="G99:H99"/>
    <mergeCell ref="J200:K200"/>
    <mergeCell ref="J202:K202"/>
    <mergeCell ref="J1255:K1255"/>
    <mergeCell ref="J798:K798"/>
    <mergeCell ref="G455:H455"/>
    <mergeCell ref="J1227:K1227"/>
    <mergeCell ref="G457:H457"/>
    <mergeCell ref="J924:K924"/>
    <mergeCell ref="G784:H784"/>
    <mergeCell ref="A1003:L1003"/>
    <mergeCell ref="G786:H786"/>
    <mergeCell ref="G212:H212"/>
    <mergeCell ref="J642:K642"/>
    <mergeCell ref="J1695:K1695"/>
    <mergeCell ref="J940:K940"/>
    <mergeCell ref="A1286:L1286"/>
    <mergeCell ref="G214:H214"/>
    <mergeCell ref="J513:K513"/>
    <mergeCell ref="J373:K373"/>
    <mergeCell ref="C991:F991"/>
    <mergeCell ref="G1110:H1110"/>
    <mergeCell ref="J210:K210"/>
    <mergeCell ref="A411:L411"/>
    <mergeCell ref="G196:H196"/>
    <mergeCell ref="J355:K355"/>
    <mergeCell ref="G1257:H1257"/>
    <mergeCell ref="J864:K864"/>
    <mergeCell ref="J109:K109"/>
    <mergeCell ref="J357:K357"/>
    <mergeCell ref="K990:L990"/>
    <mergeCell ref="G1284:H1284"/>
    <mergeCell ref="G1259:H1259"/>
    <mergeCell ref="J1925:K1925"/>
    <mergeCell ref="G1582:H1582"/>
    <mergeCell ref="J866:K866"/>
    <mergeCell ref="G525:H525"/>
    <mergeCell ref="J1024:K1024"/>
    <mergeCell ref="A856:L856"/>
    <mergeCell ref="G1584:H1584"/>
    <mergeCell ref="A640:L640"/>
    <mergeCell ref="A238:F238"/>
    <mergeCell ref="J1040:K1040"/>
    <mergeCell ref="G1310:H1310"/>
    <mergeCell ref="G1608:H1608"/>
    <mergeCell ref="J279:K279"/>
    <mergeCell ref="J1469:K1469"/>
    <mergeCell ref="J437:K437"/>
    <mergeCell ref="J1164:K1164"/>
    <mergeCell ref="J1042:K1042"/>
    <mergeCell ref="J1340:K1340"/>
    <mergeCell ref="G1610:H1610"/>
    <mergeCell ref="J281:K281"/>
    <mergeCell ref="J1769:K1769"/>
    <mergeCell ref="G876:H876"/>
    <mergeCell ref="G121:H121"/>
    <mergeCell ref="A563:F563"/>
    <mergeCell ref="J1342:K1342"/>
    <mergeCell ref="G884:H884"/>
    <mergeCell ref="G1937:H1937"/>
    <mergeCell ref="G123:H123"/>
    <mergeCell ref="J305:K305"/>
    <mergeCell ref="G1939:H1939"/>
    <mergeCell ref="G423:H423"/>
    <mergeCell ref="J307:K307"/>
    <mergeCell ref="A625:L625"/>
    <mergeCell ref="A1538:L1538"/>
    <mergeCell ref="J1691:K1691"/>
    <mergeCell ref="J936:K936"/>
    <mergeCell ref="G297:H297"/>
    <mergeCell ref="G1534:H1534"/>
    <mergeCell ref="G806:H806"/>
    <mergeCell ref="J1693:K1693"/>
    <mergeCell ref="J938:K938"/>
    <mergeCell ref="G299:H299"/>
    <mergeCell ref="G1352:H1352"/>
    <mergeCell ref="G597:H597"/>
    <mergeCell ref="G1235:H1235"/>
    <mergeCell ref="G293:H293"/>
    <mergeCell ref="H1813:K1813"/>
    <mergeCell ref="G808:H808"/>
    <mergeCell ref="G1237:H1237"/>
    <mergeCell ref="I995:J995"/>
    <mergeCell ref="G599:H599"/>
    <mergeCell ref="J206:K206"/>
    <mergeCell ref="J1396:K1396"/>
    <mergeCell ref="G1108:H1108"/>
    <mergeCell ref="G192:H192"/>
    <mergeCell ref="J351:K351"/>
    <mergeCell ref="G1253:H1253"/>
    <mergeCell ref="J1412:K1412"/>
    <mergeCell ref="J353:K353"/>
    <mergeCell ref="J1406:K1406"/>
    <mergeCell ref="G650:H650"/>
    <mergeCell ref="G948:H948"/>
    <mergeCell ref="J232:K232"/>
    <mergeCell ref="G1255:H1255"/>
    <mergeCell ref="G521:H521"/>
    <mergeCell ref="G828:H828"/>
    <mergeCell ref="G523:H523"/>
    <mergeCell ref="J379:K379"/>
    <mergeCell ref="J706:K706"/>
    <mergeCell ref="G363:H363"/>
    <mergeCell ref="G539:H539"/>
    <mergeCell ref="J1467:K1467"/>
    <mergeCell ref="G549:H549"/>
    <mergeCell ref="G234:H234"/>
    <mergeCell ref="J708:K708"/>
    <mergeCell ref="G1312:H1312"/>
    <mergeCell ref="G1933:H1933"/>
    <mergeCell ref="G1178:H1178"/>
    <mergeCell ref="G874:H874"/>
    <mergeCell ref="A45:F45"/>
    <mergeCell ref="J1491:K1491"/>
    <mergeCell ref="G882:H882"/>
    <mergeCell ref="G1935:H1935"/>
    <mergeCell ref="J1362:K1362"/>
    <mergeCell ref="G994:H994"/>
    <mergeCell ref="J303:K303"/>
    <mergeCell ref="A752:L752"/>
    <mergeCell ref="J1364:K1364"/>
    <mergeCell ref="J87:K87"/>
    <mergeCell ref="A1052:L1052"/>
    <mergeCell ref="J1793:K1793"/>
    <mergeCell ref="J123:K123"/>
    <mergeCell ref="A1834:L1834"/>
    <mergeCell ref="G1348:H1348"/>
    <mergeCell ref="G593:H593"/>
    <mergeCell ref="G1479:H1479"/>
    <mergeCell ref="G1777:H1777"/>
    <mergeCell ref="J423:K423"/>
    <mergeCell ref="A730:F730"/>
    <mergeCell ref="G1356:H1356"/>
    <mergeCell ref="G1350:H1350"/>
    <mergeCell ref="G595:H595"/>
    <mergeCell ref="A1865:L1865"/>
    <mergeCell ref="A764:L764"/>
    <mergeCell ref="J1235:K1235"/>
    <mergeCell ref="J772:K772"/>
    <mergeCell ref="J1499:K1499"/>
    <mergeCell ref="G1376:H1376"/>
    <mergeCell ref="J780:K780"/>
    <mergeCell ref="J774:K774"/>
    <mergeCell ref="J1072:K1072"/>
    <mergeCell ref="J317:K317"/>
    <mergeCell ref="G194:H194"/>
    <mergeCell ref="J1501:K1501"/>
    <mergeCell ref="G1219:H1219"/>
    <mergeCell ref="A601:F601"/>
    <mergeCell ref="A91:L91"/>
    <mergeCell ref="K1829:L1829"/>
    <mergeCell ref="J1219:K1219"/>
    <mergeCell ref="B1820:K1820"/>
    <mergeCell ref="J1430:K1430"/>
    <mergeCell ref="J702:K702"/>
    <mergeCell ref="K1831:L1831"/>
    <mergeCell ref="J493:K493"/>
    <mergeCell ref="A1503:F1503"/>
    <mergeCell ref="J704:K704"/>
    <mergeCell ref="G634:H634"/>
    <mergeCell ref="G1308:H1308"/>
    <mergeCell ref="K1826:L1826"/>
    <mergeCell ref="J1302:K1302"/>
    <mergeCell ref="J1889:K1889"/>
    <mergeCell ref="G1722:H1722"/>
    <mergeCell ref="G990:H990"/>
    <mergeCell ref="J117:K117"/>
    <mergeCell ref="J844:K844"/>
    <mergeCell ref="G1290:H1290"/>
    <mergeCell ref="J83:K83"/>
    <mergeCell ref="J119:K119"/>
    <mergeCell ref="J417:K417"/>
    <mergeCell ref="A323:L323"/>
    <mergeCell ref="J846:K846"/>
    <mergeCell ref="J427:K427"/>
    <mergeCell ref="J85:K85"/>
    <mergeCell ref="I24:J24"/>
    <mergeCell ref="G1450:H1450"/>
    <mergeCell ref="J1600:K1600"/>
    <mergeCell ref="J419:K419"/>
    <mergeCell ref="J541:K541"/>
    <mergeCell ref="G259:H259"/>
    <mergeCell ref="I17:J17"/>
    <mergeCell ref="A1891:F1891"/>
    <mergeCell ref="G688:H688"/>
    <mergeCell ref="J385:K385"/>
    <mergeCell ref="J1602:K1602"/>
    <mergeCell ref="I19:J19"/>
    <mergeCell ref="J145:K145"/>
    <mergeCell ref="J443:K443"/>
    <mergeCell ref="J872:K872"/>
    <mergeCell ref="J111:K111"/>
    <mergeCell ref="J445:K445"/>
    <mergeCell ref="G1590:H1590"/>
    <mergeCell ref="G698:H698"/>
    <mergeCell ref="G1461:H1461"/>
    <mergeCell ref="G706:H706"/>
    <mergeCell ref="J1497:K1497"/>
    <mergeCell ref="G619:H619"/>
    <mergeCell ref="G401:H401"/>
    <mergeCell ref="G1463:H1463"/>
    <mergeCell ref="G403:H403"/>
    <mergeCell ref="A605:L605"/>
    <mergeCell ref="J1217:K1217"/>
    <mergeCell ref="C21:F21"/>
    <mergeCell ref="J1857:K1857"/>
    <mergeCell ref="J489:K489"/>
    <mergeCell ref="J1096:K1096"/>
    <mergeCell ref="C23:F23"/>
    <mergeCell ref="G1683:H1683"/>
    <mergeCell ref="J491:K491"/>
    <mergeCell ref="G421:H421"/>
    <mergeCell ref="C995:F995"/>
    <mergeCell ref="G1691:H1691"/>
    <mergeCell ref="G930:H930"/>
    <mergeCell ref="G790:H790"/>
    <mergeCell ref="G1386:H1386"/>
    <mergeCell ref="J814:K814"/>
    <mergeCell ref="J1699:K1699"/>
    <mergeCell ref="G1388:H1388"/>
    <mergeCell ref="J359:K359"/>
    <mergeCell ref="J517:K517"/>
    <mergeCell ref="J1701:K1701"/>
    <mergeCell ref="J212:K212"/>
    <mergeCell ref="G45:H45"/>
    <mergeCell ref="G343:H343"/>
    <mergeCell ref="B11:K11"/>
    <mergeCell ref="G501:H501"/>
    <mergeCell ref="G772:H772"/>
    <mergeCell ref="G55:H55"/>
    <mergeCell ref="J214:K214"/>
    <mergeCell ref="G1106:H1106"/>
    <mergeCell ref="G467:H467"/>
    <mergeCell ref="G345:H345"/>
    <mergeCell ref="J1903:K1903"/>
    <mergeCell ref="G1072:H1072"/>
    <mergeCell ref="A1126:F1126"/>
    <mergeCell ref="G1528:H1528"/>
    <mergeCell ref="G1012:H1012"/>
    <mergeCell ref="J141:K141"/>
    <mergeCell ref="G71:H71"/>
    <mergeCell ref="J868:K868"/>
    <mergeCell ref="J230:K230"/>
    <mergeCell ref="J441:K441"/>
    <mergeCell ref="G371:H371"/>
    <mergeCell ref="J1929:K1929"/>
    <mergeCell ref="J870:K870"/>
    <mergeCell ref="J1257:K1257"/>
    <mergeCell ref="J1931:K1931"/>
    <mergeCell ref="G1459:H1459"/>
    <mergeCell ref="G704:H704"/>
    <mergeCell ref="G427:H427"/>
    <mergeCell ref="K991:L991"/>
    <mergeCell ref="G1154:H1154"/>
    <mergeCell ref="G399:H399"/>
    <mergeCell ref="G1759:H1759"/>
    <mergeCell ref="J583:K583"/>
    <mergeCell ref="G513:H513"/>
    <mergeCell ref="G117:H117"/>
    <mergeCell ref="G1485:H1485"/>
    <mergeCell ref="G1783:H1783"/>
    <mergeCell ref="G724:H724"/>
    <mergeCell ref="J1644:K1644"/>
    <mergeCell ref="G425:H425"/>
    <mergeCell ref="C19:F19"/>
    <mergeCell ref="J1855:K1855"/>
    <mergeCell ref="G1785:H1785"/>
    <mergeCell ref="G417:H417"/>
    <mergeCell ref="J455:K455"/>
    <mergeCell ref="A852:F852"/>
    <mergeCell ref="G1600:H1600"/>
    <mergeCell ref="J1939:K1939"/>
    <mergeCell ref="J611:K611"/>
    <mergeCell ref="C1830:F1830"/>
    <mergeCell ref="G1198:H1198"/>
    <mergeCell ref="G443:H443"/>
    <mergeCell ref="J1697:K1697"/>
    <mergeCell ref="G453:H453"/>
    <mergeCell ref="G1925:H1925"/>
    <mergeCell ref="J1568:K1568"/>
    <mergeCell ref="J297:K297"/>
    <mergeCell ref="J1534:K1534"/>
    <mergeCell ref="J299:K299"/>
    <mergeCell ref="J597:K597"/>
    <mergeCell ref="J81:K81"/>
    <mergeCell ref="G1524:H1524"/>
    <mergeCell ref="J381:K381"/>
    <mergeCell ref="G1526:H1526"/>
    <mergeCell ref="J226:K226"/>
    <mergeCell ref="G1340:H1340"/>
    <mergeCell ref="A1614:L1614"/>
    <mergeCell ref="G69:H69"/>
    <mergeCell ref="G367:H367"/>
    <mergeCell ref="A880:L880"/>
    <mergeCell ref="G1826:H1826"/>
    <mergeCell ref="J1253:K1253"/>
    <mergeCell ref="G369:H369"/>
    <mergeCell ref="J650:K650"/>
    <mergeCell ref="G1857:H1857"/>
    <mergeCell ref="G527:H527"/>
    <mergeCell ref="J826:K826"/>
    <mergeCell ref="J1124:K1124"/>
    <mergeCell ref="G1430:H1430"/>
    <mergeCell ref="J1705:K1705"/>
    <mergeCell ref="J1284:K1284"/>
    <mergeCell ref="J1582:K1582"/>
    <mergeCell ref="J523:K523"/>
    <mergeCell ref="A1022:L1022"/>
    <mergeCell ref="J127:K127"/>
    <mergeCell ref="J547:K547"/>
    <mergeCell ref="J539:K539"/>
    <mergeCell ref="J1729:K1729"/>
    <mergeCell ref="J1304:K1304"/>
    <mergeCell ref="J549:K549"/>
    <mergeCell ref="G838:H838"/>
    <mergeCell ref="G83:H83"/>
    <mergeCell ref="A1709:F1709"/>
    <mergeCell ref="C1826:F1826"/>
    <mergeCell ref="J267:K267"/>
    <mergeCell ref="A928:L928"/>
    <mergeCell ref="A623:L623"/>
    <mergeCell ref="J636:K636"/>
    <mergeCell ref="J1048:K1048"/>
    <mergeCell ref="J1775:K1775"/>
    <mergeCell ref="A876:F876"/>
    <mergeCell ref="J1348:K1348"/>
    <mergeCell ref="J593:K593"/>
    <mergeCell ref="J1961:K1961"/>
    <mergeCell ref="J289:K289"/>
    <mergeCell ref="G768:H768"/>
    <mergeCell ref="J1777:K1777"/>
    <mergeCell ref="G1495:H1495"/>
    <mergeCell ref="G770:H770"/>
    <mergeCell ref="A573:F573"/>
    <mergeCell ref="G465:H465"/>
    <mergeCell ref="G736:H736"/>
    <mergeCell ref="A1368:L1368"/>
    <mergeCell ref="J1679:K1679"/>
    <mergeCell ref="J918:K918"/>
    <mergeCell ref="J778:K778"/>
    <mergeCell ref="J497:K497"/>
    <mergeCell ref="J1681:K1681"/>
    <mergeCell ref="A1851:L1851"/>
    <mergeCell ref="G1636:H1636"/>
    <mergeCell ref="J192:K192"/>
    <mergeCell ref="J1376:K1376"/>
    <mergeCell ref="J615:K615"/>
    <mergeCell ref="D1974:H1974"/>
    <mergeCell ref="G910:H910"/>
    <mergeCell ref="J194:K194"/>
    <mergeCell ref="G904:H904"/>
    <mergeCell ref="G483:H483"/>
    <mergeCell ref="A1267:L1267"/>
    <mergeCell ref="G912:H912"/>
    <mergeCell ref="G449:H449"/>
    <mergeCell ref="G607:H607"/>
    <mergeCell ref="J333:K333"/>
    <mergeCell ref="A1420:L1420"/>
    <mergeCell ref="J1394:K1394"/>
    <mergeCell ref="G936:H936"/>
    <mergeCell ref="A985:L985"/>
    <mergeCell ref="G509:H509"/>
    <mergeCell ref="J1306:K1306"/>
    <mergeCell ref="G938:H938"/>
    <mergeCell ref="J545:K545"/>
    <mergeCell ref="I994:J994"/>
    <mergeCell ref="J1735:K1735"/>
    <mergeCell ref="G475:H475"/>
    <mergeCell ref="G204:H204"/>
    <mergeCell ref="J634:K634"/>
    <mergeCell ref="G511:H511"/>
    <mergeCell ref="J1308:K1308"/>
    <mergeCell ref="J1606:K1606"/>
    <mergeCell ref="G1263:H1263"/>
    <mergeCell ref="A1705:F1705"/>
    <mergeCell ref="A952:F952"/>
    <mergeCell ref="G1292:H1292"/>
    <mergeCell ref="G1592:H1592"/>
    <mergeCell ref="J1020:K1020"/>
    <mergeCell ref="J1747:K1747"/>
    <mergeCell ref="G991:H991"/>
    <mergeCell ref="J1290:K1290"/>
    <mergeCell ref="J1150:K1150"/>
    <mergeCell ref="A242:F242"/>
    <mergeCell ref="G1921:H1921"/>
    <mergeCell ref="G862:H862"/>
    <mergeCell ref="G224:H224"/>
    <mergeCell ref="G1318:H1318"/>
    <mergeCell ref="J1450:K1450"/>
    <mergeCell ref="G1923:H1923"/>
    <mergeCell ref="J716:K716"/>
    <mergeCell ref="G1162:H1162"/>
    <mergeCell ref="G1276:H1276"/>
    <mergeCell ref="J1479:K1479"/>
    <mergeCell ref="J405:K405"/>
    <mergeCell ref="A1822:L1822"/>
    <mergeCell ref="G581:H581"/>
    <mergeCell ref="G277:H277"/>
    <mergeCell ref="J1032:K1032"/>
    <mergeCell ref="G1302:H1302"/>
    <mergeCell ref="J1461:K1461"/>
    <mergeCell ref="J619:K619"/>
    <mergeCell ref="J1034:K1034"/>
    <mergeCell ref="G1304:H1304"/>
    <mergeCell ref="J1463:K1463"/>
    <mergeCell ref="G1638:H1638"/>
    <mergeCell ref="A1838:L1838"/>
    <mergeCell ref="J946:K946"/>
    <mergeCell ref="G419:H419"/>
    <mergeCell ref="G505:H505"/>
    <mergeCell ref="G1689:H1689"/>
    <mergeCell ref="G934:H934"/>
    <mergeCell ref="I990:J990"/>
    <mergeCell ref="A615:F615"/>
    <mergeCell ref="G200:H200"/>
    <mergeCell ref="G507:H507"/>
    <mergeCell ref="I992:J992"/>
    <mergeCell ref="G1532:H1532"/>
    <mergeCell ref="G202:H202"/>
    <mergeCell ref="A948:F948"/>
    <mergeCell ref="J361:K361"/>
    <mergeCell ref="G1646:H1646"/>
    <mergeCell ref="G291:H291"/>
    <mergeCell ref="J790:K790"/>
    <mergeCell ref="G589:H589"/>
    <mergeCell ref="K24:L24"/>
    <mergeCell ref="I993:J993"/>
    <mergeCell ref="G347:H347"/>
    <mergeCell ref="J1532:K1532"/>
    <mergeCell ref="J692:K692"/>
    <mergeCell ref="J686:K686"/>
    <mergeCell ref="J53:K53"/>
    <mergeCell ref="J806:K806"/>
    <mergeCell ref="J387:K387"/>
    <mergeCell ref="J45:K45"/>
    <mergeCell ref="J343:K343"/>
    <mergeCell ref="G220:H220"/>
    <mergeCell ref="G1404:H1404"/>
    <mergeCell ref="G1245:H1245"/>
    <mergeCell ref="J1106:K1106"/>
    <mergeCell ref="J345:K345"/>
    <mergeCell ref="G222:H222"/>
    <mergeCell ref="G642:H642"/>
    <mergeCell ref="G1703:H1703"/>
    <mergeCell ref="G644:H644"/>
    <mergeCell ref="J71:K71"/>
    <mergeCell ref="G1705:H1705"/>
    <mergeCell ref="A658:F658"/>
    <mergeCell ref="J1887:K1887"/>
    <mergeCell ref="J828:K828"/>
    <mergeCell ref="J73:K73"/>
    <mergeCell ref="G1332:H1332"/>
    <mergeCell ref="J371:K371"/>
    <mergeCell ref="G1298:H1298"/>
    <mergeCell ref="C989:F989"/>
    <mergeCell ref="G1334:H1334"/>
    <mergeCell ref="J740:K740"/>
    <mergeCell ref="J425:K425"/>
    <mergeCell ref="G1632:H1632"/>
    <mergeCell ref="G355:H355"/>
    <mergeCell ref="G1306:H1306"/>
    <mergeCell ref="G1300:H1300"/>
    <mergeCell ref="G1598:H1598"/>
    <mergeCell ref="J1459:K1459"/>
    <mergeCell ref="A259:F259"/>
    <mergeCell ref="G1634:H1634"/>
    <mergeCell ref="J1759:K1759"/>
    <mergeCell ref="B982:K982"/>
    <mergeCell ref="J756:K756"/>
    <mergeCell ref="J1483:K1483"/>
    <mergeCell ref="J758:K758"/>
    <mergeCell ref="J295:K295"/>
    <mergeCell ref="J1485:K1485"/>
    <mergeCell ref="J453:K453"/>
    <mergeCell ref="J1783:K1783"/>
    <mergeCell ref="J882:K882"/>
    <mergeCell ref="C1832:F1832"/>
    <mergeCell ref="J1785:K1785"/>
    <mergeCell ref="G1469:H1469"/>
    <mergeCell ref="G714:H714"/>
    <mergeCell ref="G890:H890"/>
    <mergeCell ref="G1048:H1048"/>
    <mergeCell ref="G1042:H1042"/>
    <mergeCell ref="G287:H287"/>
    <mergeCell ref="G1775:H1775"/>
    <mergeCell ref="G716:H716"/>
    <mergeCell ref="G1769:H1769"/>
    <mergeCell ref="J898:K898"/>
    <mergeCell ref="G289:H289"/>
    <mergeCell ref="G1342:H1342"/>
    <mergeCell ref="G587:H587"/>
    <mergeCell ref="J471:K471"/>
    <mergeCell ref="J1959:K1959"/>
    <mergeCell ref="J900:K900"/>
    <mergeCell ref="I991:J991"/>
    <mergeCell ref="J1198:K1198"/>
    <mergeCell ref="J473:K473"/>
    <mergeCell ref="G313:H313"/>
    <mergeCell ref="G305:H305"/>
    <mergeCell ref="G918:H918"/>
    <mergeCell ref="J1709:K1709"/>
    <mergeCell ref="G1032:H1032"/>
    <mergeCell ref="G315:H315"/>
    <mergeCell ref="G613:H613"/>
    <mergeCell ref="J1112:K1112"/>
    <mergeCell ref="G1699:H1699"/>
    <mergeCell ref="G615:H615"/>
    <mergeCell ref="J67:K67"/>
    <mergeCell ref="G1701:H1701"/>
    <mergeCell ref="K1830:L1830"/>
    <mergeCell ref="B1817:K1817"/>
    <mergeCell ref="B1811:K1811"/>
    <mergeCell ref="J830:K830"/>
    <mergeCell ref="J1883:K1883"/>
    <mergeCell ref="G760:H760"/>
    <mergeCell ref="J69:K69"/>
    <mergeCell ref="J367:K367"/>
    <mergeCell ref="J1849:K1849"/>
    <mergeCell ref="D965:H965"/>
    <mergeCell ref="J1885:K1885"/>
    <mergeCell ref="J369:K369"/>
    <mergeCell ref="G53:H53"/>
    <mergeCell ref="J527:K527"/>
    <mergeCell ref="J1580:K1580"/>
    <mergeCell ref="J485:K485"/>
    <mergeCell ref="G1412:H1412"/>
    <mergeCell ref="J1588:K1588"/>
    <mergeCell ref="J696:K696"/>
    <mergeCell ref="G353:H353"/>
    <mergeCell ref="A1168:L1168"/>
    <mergeCell ref="J543:K543"/>
    <mergeCell ref="J238:K238"/>
    <mergeCell ref="G684:H684"/>
    <mergeCell ref="J1598:K1598"/>
    <mergeCell ref="J1481:K1481"/>
    <mergeCell ref="G842:H842"/>
    <mergeCell ref="G81:H81"/>
    <mergeCell ref="G379:H379"/>
    <mergeCell ref="G1745:H1745"/>
    <mergeCell ref="G686:H686"/>
    <mergeCell ref="G1903:H1903"/>
    <mergeCell ref="J1781:K1781"/>
    <mergeCell ref="G387:H387"/>
    <mergeCell ref="G1440:H1440"/>
    <mergeCell ref="G381:H381"/>
    <mergeCell ref="J838:K838"/>
    <mergeCell ref="B983:K983"/>
    <mergeCell ref="G1467:H1467"/>
    <mergeCell ref="I18:J18"/>
    <mergeCell ref="I1829:J1829"/>
    <mergeCell ref="G397:H397"/>
    <mergeCell ref="J896:K896"/>
    <mergeCell ref="G555:H555"/>
    <mergeCell ref="J137:K137"/>
    <mergeCell ref="I1831:J1831"/>
    <mergeCell ref="J1957:K1957"/>
    <mergeCell ref="G1887:H1887"/>
    <mergeCell ref="G557:H557"/>
    <mergeCell ref="J139:K139"/>
    <mergeCell ref="G311:H311"/>
    <mergeCell ref="G1364:H1364"/>
    <mergeCell ref="G609:H609"/>
    <mergeCell ref="J1225:K1225"/>
    <mergeCell ref="G1793:H1793"/>
    <mergeCell ref="J768:K768"/>
    <mergeCell ref="A1507:F1507"/>
    <mergeCell ref="G1670:H1670"/>
    <mergeCell ref="G611:H611"/>
    <mergeCell ref="J495:K495"/>
    <mergeCell ref="G756:H756"/>
    <mergeCell ref="J1670:K1670"/>
    <mergeCell ref="B1815:K1815"/>
    <mergeCell ref="J1251:K1251"/>
    <mergeCell ref="G451:H451"/>
    <mergeCell ref="G24:H24"/>
    <mergeCell ref="G1969:H1969"/>
    <mergeCell ref="G1208:H1208"/>
    <mergeCell ref="J796:K796"/>
    <mergeCell ref="J910:K910"/>
    <mergeCell ref="B1810:K1810"/>
    <mergeCell ref="J483:K483"/>
    <mergeCell ref="A924:F924"/>
    <mergeCell ref="G780:H780"/>
    <mergeCell ref="G782:H782"/>
    <mergeCell ref="C1828:F1828"/>
    <mergeCell ref="J509:K509"/>
    <mergeCell ref="G1138:H1138"/>
    <mergeCell ref="G798:H798"/>
    <mergeCell ref="G377:H377"/>
    <mergeCell ref="A1713:L1713"/>
    <mergeCell ref="G1227:H1227"/>
    <mergeCell ref="J511:K511"/>
    <mergeCell ref="J834:K834"/>
    <mergeCell ref="G1098:H1098"/>
    <mergeCell ref="J836:K836"/>
    <mergeCell ref="J1622:K1622"/>
    <mergeCell ref="J133:K133"/>
    <mergeCell ref="G63:H63"/>
    <mergeCell ref="J860:K860"/>
    <mergeCell ref="G1883:H1883"/>
    <mergeCell ref="G553:H553"/>
    <mergeCell ref="G826:H826"/>
    <mergeCell ref="J135:K135"/>
    <mergeCell ref="G1124:H1124"/>
    <mergeCell ref="J433:K433"/>
    <mergeCell ref="J1921:K1921"/>
    <mergeCell ref="G1578:H1578"/>
    <mergeCell ref="J862:K862"/>
    <mergeCell ref="J224:K224"/>
    <mergeCell ref="J1318:K1318"/>
    <mergeCell ref="J435:K435"/>
    <mergeCell ref="J1923:K1923"/>
    <mergeCell ref="G1580:H1580"/>
    <mergeCell ref="J1162:K1162"/>
    <mergeCell ref="H976:K976"/>
    <mergeCell ref="G1152:H1152"/>
    <mergeCell ref="J1036:K1036"/>
    <mergeCell ref="G1604:H1604"/>
    <mergeCell ref="J275:K275"/>
    <mergeCell ref="J1465:K1465"/>
    <mergeCell ref="J1247:K1247"/>
    <mergeCell ref="J1038:K1038"/>
    <mergeCell ref="J283:K283"/>
    <mergeCell ref="J1336:K1336"/>
    <mergeCell ref="J581:K581"/>
    <mergeCell ref="J277:K277"/>
    <mergeCell ref="G1477:H1477"/>
    <mergeCell ref="G109:H109"/>
    <mergeCell ref="J1338:K1338"/>
    <mergeCell ref="J1636:K1636"/>
    <mergeCell ref="G119:H119"/>
    <mergeCell ref="G295:H295"/>
    <mergeCell ref="G111:H111"/>
  </mergeCells>
  <pageMargins left="0.75" right="0.75" top="1" bottom="1" header="0.511811023622047" footer="0.511811023622047"/>
  <pageSetup orientation="portrait" paperSize="9" horizontalDpi="300" verticalDpi="300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1"/>
  <sheetViews>
    <sheetView zoomScaleNormal="100" workbookViewId="0">
      <selection activeCell="C9" sqref="C9"/>
    </sheetView>
  </sheetViews>
  <sheetFormatPr baseColWidth="10" defaultColWidth="8.6640625" defaultRowHeight="15"/>
  <cols>
    <col width="11" customWidth="1" min="1" max="1"/>
    <col width="44" customWidth="1" min="2" max="2"/>
    <col width="13" customWidth="1" min="3" max="3"/>
    <col width="14" customWidth="1" min="4" max="4"/>
    <col width="13" customWidth="1" min="5" max="5"/>
    <col width="14" customWidth="1" min="6" max="6"/>
    <col width="8" customWidth="1" min="7" max="7"/>
  </cols>
  <sheetData>
    <row r="1" ht="15" customHeight="1">
      <c r="A1" s="48" t="inlineStr">
        <is>
          <t>Свод по сметам электрики из ССР (1 квартал 2026)</t>
        </is>
      </c>
    </row>
    <row r="2" ht="15" customHeight="1">
      <c r="A2" s="49" t="inlineStr">
        <is>
          <t>тыс ₽ без НДС, структура: строительные / монтажные работы / оборудование</t>
        </is>
      </c>
    </row>
    <row r="3"/>
    <row r="4" ht="18.75" customHeight="1">
      <c r="A4" s="50" t="inlineStr">
        <is>
          <t>Шифр</t>
        </is>
      </c>
      <c r="B4" s="50" t="inlineStr">
        <is>
          <t>Наименование</t>
        </is>
      </c>
      <c r="C4" s="50" t="inlineStr">
        <is>
          <t>Строит. работы</t>
        </is>
      </c>
      <c r="D4" s="50" t="inlineStr">
        <is>
          <t>Монтажные работы</t>
        </is>
      </c>
      <c r="E4" s="50" t="inlineStr">
        <is>
          <t>Оборудование</t>
        </is>
      </c>
      <c r="F4" s="50" t="inlineStr">
        <is>
          <t>Итого без НДС</t>
        </is>
      </c>
      <c r="G4" s="50" t="inlineStr">
        <is>
          <t>Доля</t>
        </is>
      </c>
    </row>
    <row r="5" ht="15" customHeight="1">
      <c r="A5" s="51" t="inlineStr">
        <is>
          <t>02-15-01</t>
        </is>
      </c>
      <c r="B5" s="51" t="inlineStr">
        <is>
          <t>Силовое электрооборудование</t>
        </is>
      </c>
      <c r="C5" s="52" t="n">
        <v>33980.1</v>
      </c>
      <c r="D5" s="52" t="n">
        <v>23572.1</v>
      </c>
      <c r="E5" s="52" t="n">
        <v>5589.2</v>
      </c>
      <c r="F5" s="53">
        <f>SUM(C5:E5)</f>
        <v/>
      </c>
      <c r="G5" s="54">
        <f>F5/$F$9</f>
        <v/>
      </c>
    </row>
    <row r="6" ht="15" customHeight="1">
      <c r="A6" s="51" t="inlineStr">
        <is>
          <t>02-06-01</t>
        </is>
      </c>
      <c r="B6" s="51" t="inlineStr">
        <is>
          <t>Внутреннее освещение</t>
        </is>
      </c>
      <c r="C6" s="52" t="n">
        <v>22302.8</v>
      </c>
      <c r="D6" s="52" t="n">
        <v>10486</v>
      </c>
      <c r="E6" s="52" t="n">
        <v>4741.9</v>
      </c>
      <c r="F6" s="53">
        <f>SUM(C6:E6)</f>
        <v/>
      </c>
      <c r="G6" s="54">
        <f>F6/$F$9</f>
        <v/>
      </c>
    </row>
    <row r="7" ht="15" customHeight="1">
      <c r="A7" s="51" t="inlineStr">
        <is>
          <t>06-03-01</t>
        </is>
      </c>
      <c r="B7" s="51" t="inlineStr">
        <is>
          <t>Наружное освещение</t>
        </is>
      </c>
      <c r="C7" s="52" t="n">
        <v>6336.8</v>
      </c>
      <c r="D7" s="52" t="n">
        <v>907.1</v>
      </c>
      <c r="E7" s="52" t="n">
        <v>67.8</v>
      </c>
      <c r="F7" s="53">
        <f>SUM(C7:E7)</f>
        <v/>
      </c>
      <c r="G7" s="54">
        <f>F7/$F$9</f>
        <v/>
      </c>
    </row>
    <row r="8" ht="15" customHeight="1">
      <c r="A8" s="51" t="inlineStr">
        <is>
          <t>06-04-01</t>
        </is>
      </c>
      <c r="B8" s="51" t="inlineStr">
        <is>
          <t>Дизельная электростанция</t>
        </is>
      </c>
      <c r="C8" s="52" t="n">
        <v>332.3</v>
      </c>
      <c r="D8" s="52" t="n">
        <v>46.8</v>
      </c>
      <c r="E8" s="52" t="n">
        <v>5342</v>
      </c>
      <c r="F8" s="53">
        <f>SUM(C8:E8)</f>
        <v/>
      </c>
      <c r="G8" s="54">
        <f>F8/$F$9</f>
        <v/>
      </c>
    </row>
    <row r="9" ht="15" customHeight="1">
      <c r="A9" s="55" t="n"/>
      <c r="B9" s="56" t="inlineStr">
        <is>
          <t>ИТОГО</t>
        </is>
      </c>
      <c r="C9" s="57">
        <f>SUM(C5:C8)</f>
        <v/>
      </c>
      <c r="D9" s="57">
        <f>SUM(D5:D8)</f>
        <v/>
      </c>
      <c r="E9" s="57">
        <f>SUM(E5:E8)</f>
        <v/>
      </c>
      <c r="F9" s="57">
        <f>SUM(F5:F8)</f>
        <v/>
      </c>
      <c r="G9" s="55" t="n"/>
    </row>
    <row r="10"/>
    <row r="11" ht="15" customHeight="1">
      <c r="A11" s="49" t="inlineStr">
        <is>
          <t>Проверка: свод сходится с построчными сметами листа 1 до рубля (113 704,9 тыс ₽ без НДС; 142 881,6 тыс ₽ с непредвиденными и НДС).</t>
        </is>
      </c>
    </row>
  </sheetData>
  <pageMargins left="0.75" right="0.75" top="1" bottom="1" header="0.511811023622047" footer="0.511811023622047"/>
  <pageSetup orientation="portrait" paperSize="9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8"/>
  <sheetViews>
    <sheetView zoomScale="140" zoomScaleNormal="140" workbookViewId="0">
      <selection activeCell="B8" sqref="B8"/>
    </sheetView>
  </sheetViews>
  <sheetFormatPr baseColWidth="10" defaultColWidth="8.6640625" defaultRowHeight="15"/>
  <cols>
    <col width="5" customWidth="1" min="1" max="1"/>
    <col width="52" customWidth="1" min="2" max="2"/>
    <col width="7" customWidth="1" min="3" max="3"/>
    <col width="9" customWidth="1" min="4" max="4"/>
    <col width="12" customWidth="1" min="5" max="6"/>
    <col width="13" customWidth="1" min="7" max="9"/>
  </cols>
  <sheetData>
    <row r="1" ht="15" customHeight="1">
      <c r="A1" s="48" t="inlineStr">
        <is>
          <t>Ведомость электромонтажных работ — объёмы из смет заказчика</t>
        </is>
      </c>
    </row>
    <row r="2" ht="15" customHeight="1">
      <c r="A2" s="49" t="inlineStr">
        <is>
          <t>Объёмы извлечены из расценок смет (факт); расценки «рынок» — стоимость работ бригад без материалов, ₽ без НДС (синим, редактируемые)</t>
        </is>
      </c>
    </row>
    <row r="3"/>
    <row r="4" ht="18.75" customHeight="1">
      <c r="A4" s="50" t="inlineStr">
        <is>
          <t>№</t>
        </is>
      </c>
      <c r="B4" s="50" t="inlineStr">
        <is>
          <t>Наименование работ</t>
        </is>
      </c>
      <c r="C4" s="50" t="inlineStr">
        <is>
          <t>Ед.</t>
        </is>
      </c>
      <c r="D4" s="50" t="inlineStr">
        <is>
          <t>Объём</t>
        </is>
      </c>
      <c r="E4" s="50" t="inlineStr">
        <is>
          <t>Расценка мин, ₽</t>
        </is>
      </c>
      <c r="F4" s="50" t="inlineStr">
        <is>
          <t>Расценка макс, ₽</t>
        </is>
      </c>
      <c r="G4" s="50" t="inlineStr">
        <is>
          <t>Сумма мин, ₽</t>
        </is>
      </c>
      <c r="H4" s="50" t="inlineStr">
        <is>
          <t>Сумма макс, ₽</t>
        </is>
      </c>
      <c r="I4" s="50" t="inlineStr">
        <is>
          <t>Источник объёма</t>
        </is>
      </c>
    </row>
    <row r="5" ht="15" customHeight="1">
      <c r="A5" s="85" t="inlineStr">
        <is>
          <t>КАБЕЛЕНЕСУЩИЕ СИСТЕМЫ И ЗАКЛАДНЫЕ</t>
        </is>
      </c>
      <c r="B5" s="91" t="n"/>
      <c r="C5" s="91" t="n"/>
      <c r="D5" s="91" t="n"/>
      <c r="E5" s="91" t="n"/>
      <c r="F5" s="91" t="n"/>
      <c r="G5" s="91" t="n"/>
      <c r="H5" s="91" t="n"/>
      <c r="I5" s="92" t="n"/>
    </row>
    <row r="6" ht="21.75" customHeight="1">
      <c r="A6" s="51" t="n">
        <v>1</v>
      </c>
      <c r="B6" s="58" t="inlineStr">
        <is>
          <t>Монтаж металлических коробов/лотков по фермам, колоннам, конструкциям</t>
        </is>
      </c>
      <c r="C6" s="51" t="inlineStr">
        <is>
          <t>м</t>
        </is>
      </c>
      <c r="D6" s="59" t="n">
        <v>15568</v>
      </c>
      <c r="E6" s="60" t="n">
        <v>350</v>
      </c>
      <c r="F6" s="60" t="n">
        <v>600</v>
      </c>
      <c r="G6" s="61">
        <f>D6*E6</f>
        <v/>
      </c>
      <c r="H6" s="61">
        <f>D6*F6</f>
        <v/>
      </c>
      <c r="I6" s="62" t="inlineStr">
        <is>
          <t>факт</t>
        </is>
      </c>
    </row>
    <row r="7" ht="15" customHeight="1">
      <c r="A7" s="51" t="n">
        <v>2</v>
      </c>
      <c r="B7" s="58" t="inlineStr">
        <is>
          <t>Прокладка гофрированной трубы ПВХ по конструкциям</t>
        </is>
      </c>
      <c r="C7" s="51" t="inlineStr">
        <is>
          <t>м</t>
        </is>
      </c>
      <c r="D7" s="59" t="n">
        <v>18307</v>
      </c>
      <c r="E7" s="60" t="n">
        <v>60</v>
      </c>
      <c r="F7" s="60" t="n">
        <v>120</v>
      </c>
      <c r="G7" s="61">
        <f>D7*E7</f>
        <v/>
      </c>
      <c r="H7" s="61">
        <f>D7*F7</f>
        <v/>
      </c>
      <c r="I7" s="62" t="inlineStr">
        <is>
          <t>факт</t>
        </is>
      </c>
    </row>
    <row r="8" ht="15" customHeight="1">
      <c r="A8" s="51" t="n">
        <v>3</v>
      </c>
      <c r="B8" s="58" t="inlineStr">
        <is>
          <t>Устройство проходок с огнезащитной заделкой</t>
        </is>
      </c>
      <c r="C8" s="51" t="inlineStr">
        <is>
          <t>шт</t>
        </is>
      </c>
      <c r="D8" s="60" t="n">
        <v>180</v>
      </c>
      <c r="E8" s="60" t="n">
        <v>1200</v>
      </c>
      <c r="F8" s="60" t="n">
        <v>2500</v>
      </c>
      <c r="G8" s="61">
        <f>D8*E8</f>
        <v/>
      </c>
      <c r="H8" s="61">
        <f>D8*F8</f>
        <v/>
      </c>
      <c r="I8" s="62" t="inlineStr">
        <is>
          <t>оценка</t>
        </is>
      </c>
    </row>
    <row r="9" ht="15" customHeight="1">
      <c r="A9" s="85" t="inlineStr">
        <is>
          <t>КАБЕЛИ И ПРОВОДА</t>
        </is>
      </c>
      <c r="B9" s="91" t="n"/>
      <c r="C9" s="91" t="n"/>
      <c r="D9" s="91" t="n"/>
      <c r="E9" s="91" t="n"/>
      <c r="F9" s="91" t="n"/>
      <c r="G9" s="91" t="n"/>
      <c r="H9" s="91" t="n"/>
      <c r="I9" s="92" t="n"/>
    </row>
    <row r="10" ht="15" customHeight="1">
      <c r="A10" s="51" t="n">
        <v>4</v>
      </c>
      <c r="B10" s="58" t="inlineStr">
        <is>
          <t>Прокладка кабеля по лоткам, в коробах, трубах (все сечения)</t>
        </is>
      </c>
      <c r="C10" s="51" t="inlineStr">
        <is>
          <t>м</t>
        </is>
      </c>
      <c r="D10" s="59" t="n">
        <v>29544</v>
      </c>
      <c r="E10" s="60" t="n">
        <v>70</v>
      </c>
      <c r="F10" s="60" t="n">
        <v>130</v>
      </c>
      <c r="G10" s="61">
        <f>D10*E10</f>
        <v/>
      </c>
      <c r="H10" s="61">
        <f>D10*F10</f>
        <v/>
      </c>
      <c r="I10" s="62" t="inlineStr">
        <is>
          <t>факт</t>
        </is>
      </c>
    </row>
    <row r="11" ht="15" customHeight="1">
      <c r="A11" s="51" t="n">
        <v>5</v>
      </c>
      <c r="B11" s="58" t="inlineStr">
        <is>
          <t>Затягивание провода в трубы и металлорукава</t>
        </is>
      </c>
      <c r="C11" s="51" t="inlineStr">
        <is>
          <t>м</t>
        </is>
      </c>
      <c r="D11" s="59" t="n">
        <v>47816</v>
      </c>
      <c r="E11" s="60" t="n">
        <v>35</v>
      </c>
      <c r="F11" s="60" t="n">
        <v>60</v>
      </c>
      <c r="G11" s="61">
        <f>D11*E11</f>
        <v/>
      </c>
      <c r="H11" s="61">
        <f>D11*F11</f>
        <v/>
      </c>
      <c r="I11" s="62" t="inlineStr">
        <is>
          <t>факт</t>
        </is>
      </c>
    </row>
    <row r="12" ht="15" customHeight="1">
      <c r="A12" s="51" t="n">
        <v>6</v>
      </c>
      <c r="B12" s="58" t="inlineStr">
        <is>
          <t>Разделка, оконцевание, подключение (укрупнённо)</t>
        </is>
      </c>
      <c r="C12" s="51" t="inlineStr">
        <is>
          <t>конц</t>
        </is>
      </c>
      <c r="D12" s="60" t="n">
        <v>2400</v>
      </c>
      <c r="E12" s="60" t="n">
        <v>350</v>
      </c>
      <c r="F12" s="60" t="n">
        <v>700</v>
      </c>
      <c r="G12" s="61">
        <f>D12*E12</f>
        <v/>
      </c>
      <c r="H12" s="61">
        <f>D12*F12</f>
        <v/>
      </c>
      <c r="I12" s="62" t="inlineStr">
        <is>
          <t>оценка</t>
        </is>
      </c>
    </row>
    <row r="13" ht="15" customHeight="1">
      <c r="A13" s="85" t="inlineStr">
        <is>
          <t>ЩИТЫ И КОРОБКИ</t>
        </is>
      </c>
      <c r="B13" s="91" t="n"/>
      <c r="C13" s="91" t="n"/>
      <c r="D13" s="91" t="n"/>
      <c r="E13" s="91" t="n"/>
      <c r="F13" s="91" t="n"/>
      <c r="G13" s="91" t="n"/>
      <c r="H13" s="91" t="n"/>
      <c r="I13" s="92" t="n"/>
    </row>
    <row r="14" ht="15" customHeight="1">
      <c r="A14" s="51" t="n">
        <v>7</v>
      </c>
      <c r="B14" s="58" t="inlineStr">
        <is>
          <t>Монтаж щитов, пультов, шкафов, ящиков (все типы)</t>
        </is>
      </c>
      <c r="C14" s="51" t="inlineStr">
        <is>
          <t>шт</t>
        </is>
      </c>
      <c r="D14" s="59" t="n">
        <v>87</v>
      </c>
      <c r="E14" s="60" t="n">
        <v>9000</v>
      </c>
      <c r="F14" s="60" t="n">
        <v>18000</v>
      </c>
      <c r="G14" s="61">
        <f>D14*E14</f>
        <v/>
      </c>
      <c r="H14" s="61">
        <f>D14*F14</f>
        <v/>
      </c>
      <c r="I14" s="62" t="inlineStr">
        <is>
          <t>факт</t>
        </is>
      </c>
    </row>
    <row r="15" ht="15" customHeight="1">
      <c r="A15" s="51" t="n">
        <v>8</v>
      </c>
      <c r="B15" s="58" t="inlineStr">
        <is>
          <t>Установка коробок/ящиков с зажимами</t>
        </is>
      </c>
      <c r="C15" s="51" t="inlineStr">
        <is>
          <t>шт</t>
        </is>
      </c>
      <c r="D15" s="59" t="n">
        <v>851</v>
      </c>
      <c r="E15" s="60" t="n">
        <v>900</v>
      </c>
      <c r="F15" s="60" t="n">
        <v>1600</v>
      </c>
      <c r="G15" s="61">
        <f>D15*E15</f>
        <v/>
      </c>
      <c r="H15" s="61">
        <f>D15*F15</f>
        <v/>
      </c>
      <c r="I15" s="62" t="inlineStr">
        <is>
          <t>факт</t>
        </is>
      </c>
    </row>
    <row r="16" ht="15" customHeight="1">
      <c r="A16" s="85" t="inlineStr">
        <is>
          <t>ОСВЕЩЕНИЕ И ЭУИ</t>
        </is>
      </c>
      <c r="B16" s="91" t="n"/>
      <c r="C16" s="91" t="n"/>
      <c r="D16" s="91" t="n"/>
      <c r="E16" s="91" t="n"/>
      <c r="F16" s="91" t="n"/>
      <c r="G16" s="91" t="n"/>
      <c r="H16" s="91" t="n"/>
      <c r="I16" s="92" t="n"/>
    </row>
    <row r="17" ht="15" customHeight="1">
      <c r="A17" s="51" t="n">
        <v>9</v>
      </c>
      <c r="B17" s="58" t="inlineStr">
        <is>
          <t>Монтаж светильников и прожекторов (все типы)</t>
        </is>
      </c>
      <c r="C17" s="51" t="inlineStr">
        <is>
          <t>шт</t>
        </is>
      </c>
      <c r="D17" s="59" t="n">
        <v>1046</v>
      </c>
      <c r="E17" s="60" t="n">
        <v>700</v>
      </c>
      <c r="F17" s="60" t="n">
        <v>1300</v>
      </c>
      <c r="G17" s="61">
        <f>D17*E17</f>
        <v/>
      </c>
      <c r="H17" s="61">
        <f>D17*F17</f>
        <v/>
      </c>
      <c r="I17" s="62" t="inlineStr">
        <is>
          <t>факт</t>
        </is>
      </c>
    </row>
    <row r="18" ht="15" customHeight="1">
      <c r="A18" s="51" t="n">
        <v>10</v>
      </c>
      <c r="B18" s="58" t="inlineStr">
        <is>
          <t>Установка розеток и выключателей</t>
        </is>
      </c>
      <c r="C18" s="51" t="inlineStr">
        <is>
          <t>шт</t>
        </is>
      </c>
      <c r="D18" s="59" t="n">
        <v>9321</v>
      </c>
      <c r="E18" s="60" t="n">
        <v>250</v>
      </c>
      <c r="F18" s="60" t="n">
        <v>450</v>
      </c>
      <c r="G18" s="61">
        <f>D18*E18</f>
        <v/>
      </c>
      <c r="H18" s="61">
        <f>D18*F18</f>
        <v/>
      </c>
      <c r="I18" s="63" t="inlineStr">
        <is>
          <t>факт ⚠</t>
        </is>
      </c>
    </row>
    <row r="19" ht="15" customHeight="1">
      <c r="A19" s="85" t="inlineStr">
        <is>
          <t>НАРУЖНЫЕ СЕТИ</t>
        </is>
      </c>
      <c r="B19" s="91" t="n"/>
      <c r="C19" s="91" t="n"/>
      <c r="D19" s="91" t="n"/>
      <c r="E19" s="91" t="n"/>
      <c r="F19" s="91" t="n"/>
      <c r="G19" s="91" t="n"/>
      <c r="H19" s="91" t="n"/>
      <c r="I19" s="92" t="n"/>
    </row>
    <row r="20" ht="15" customHeight="1">
      <c r="A20" s="51" t="n">
        <v>11</v>
      </c>
      <c r="B20" s="58" t="inlineStr">
        <is>
          <t>Установка опор наружного освещения</t>
        </is>
      </c>
      <c r="C20" s="51" t="inlineStr">
        <is>
          <t>шт</t>
        </is>
      </c>
      <c r="D20" s="59" t="n">
        <v>52</v>
      </c>
      <c r="E20" s="60" t="n">
        <v>18000</v>
      </c>
      <c r="F20" s="60" t="n">
        <v>32000</v>
      </c>
      <c r="G20" s="61">
        <f>D20*E20</f>
        <v/>
      </c>
      <c r="H20" s="61">
        <f>D20*F20</f>
        <v/>
      </c>
      <c r="I20" s="62" t="inlineStr">
        <is>
          <t>факт</t>
        </is>
      </c>
    </row>
    <row r="21" ht="15" customHeight="1">
      <c r="A21" s="51" t="n">
        <v>12</v>
      </c>
      <c r="B21" s="58" t="inlineStr">
        <is>
          <t>Земляные работы, траншеи, подушка (кабель в земле)</t>
        </is>
      </c>
      <c r="C21" s="51" t="inlineStr">
        <is>
          <t>м</t>
        </is>
      </c>
      <c r="D21" s="60" t="n">
        <v>900</v>
      </c>
      <c r="E21" s="60" t="n">
        <v>550</v>
      </c>
      <c r="F21" s="60" t="n">
        <v>900</v>
      </c>
      <c r="G21" s="61">
        <f>D21*E21</f>
        <v/>
      </c>
      <c r="H21" s="61">
        <f>D21*F21</f>
        <v/>
      </c>
      <c r="I21" s="62" t="inlineStr">
        <is>
          <t>оценка</t>
        </is>
      </c>
    </row>
    <row r="22" ht="15" customHeight="1">
      <c r="A22" s="85" t="inlineStr">
        <is>
          <t>ЗАЗЕМЛЕНИЕ, МОЛНИЕЗАЩИТА, ДЭС, ПНР</t>
        </is>
      </c>
      <c r="B22" s="91" t="n"/>
      <c r="C22" s="91" t="n"/>
      <c r="D22" s="91" t="n"/>
      <c r="E22" s="91" t="n"/>
      <c r="F22" s="91" t="n"/>
      <c r="G22" s="91" t="n"/>
      <c r="H22" s="91" t="n"/>
      <c r="I22" s="92" t="n"/>
    </row>
    <row r="23" ht="15" customHeight="1">
      <c r="A23" s="51" t="n">
        <v>13</v>
      </c>
      <c r="B23" s="58" t="inlineStr">
        <is>
          <t>Монтаж полосы, заземлителей, молниезащиты (укрупнённо)</t>
        </is>
      </c>
      <c r="C23" s="51" t="inlineStr">
        <is>
          <t>м</t>
        </is>
      </c>
      <c r="D23" s="60" t="n">
        <v>1500</v>
      </c>
      <c r="E23" s="60" t="n">
        <v>280</v>
      </c>
      <c r="F23" s="60" t="n">
        <v>450</v>
      </c>
      <c r="G23" s="61">
        <f>D23*E23</f>
        <v/>
      </c>
      <c r="H23" s="61">
        <f>D23*F23</f>
        <v/>
      </c>
      <c r="I23" s="62" t="inlineStr">
        <is>
          <t>оценка</t>
        </is>
      </c>
    </row>
    <row r="24" ht="15" customHeight="1">
      <c r="A24" s="51" t="n">
        <v>14</v>
      </c>
      <c r="B24" s="58" t="inlineStr">
        <is>
          <t>Монтаж ДГУ с обвязкой (смета 06-04-01 повреждена)</t>
        </is>
      </c>
      <c r="C24" s="51" t="inlineStr">
        <is>
          <t>компл</t>
        </is>
      </c>
      <c r="D24" s="60" t="n">
        <v>1</v>
      </c>
      <c r="E24" s="60" t="n">
        <v>450000</v>
      </c>
      <c r="F24" s="60" t="n">
        <v>850000</v>
      </c>
      <c r="G24" s="61">
        <f>D24*E24</f>
        <v/>
      </c>
      <c r="H24" s="61">
        <f>D24*F24</f>
        <v/>
      </c>
      <c r="I24" s="62" t="inlineStr">
        <is>
          <t>оценка</t>
        </is>
      </c>
    </row>
    <row r="25" ht="15" customHeight="1">
      <c r="A25" s="51" t="n">
        <v>15</v>
      </c>
      <c r="B25" s="58" t="inlineStr">
        <is>
          <t>Пусконаладочные работы, замеры, протоколы</t>
        </is>
      </c>
      <c r="C25" s="51" t="inlineStr">
        <is>
          <t>компл</t>
        </is>
      </c>
      <c r="D25" s="60" t="n">
        <v>1</v>
      </c>
      <c r="E25" s="60" t="n">
        <v>1200000</v>
      </c>
      <c r="F25" s="60" t="n">
        <v>2200000</v>
      </c>
      <c r="G25" s="61">
        <f>D25*E25</f>
        <v/>
      </c>
      <c r="H25" s="61">
        <f>D25*F25</f>
        <v/>
      </c>
      <c r="I25" s="62" t="inlineStr">
        <is>
          <t>оценка</t>
        </is>
      </c>
    </row>
    <row r="26" ht="15" customHeight="1">
      <c r="A26" s="55" t="n"/>
      <c r="B26" s="56" t="inlineStr">
        <is>
          <t>ИТОГО работы по рыночным расценкам, ₽ без НДС</t>
        </is>
      </c>
      <c r="C26" s="55" t="n"/>
      <c r="D26" s="55" t="n"/>
      <c r="E26" s="55" t="n"/>
      <c r="F26" s="55" t="n"/>
      <c r="G26" s="64">
        <f>SUM(G5:G25)</f>
        <v/>
      </c>
      <c r="H26" s="64">
        <f>SUM(H5:H25)</f>
        <v/>
      </c>
      <c r="I26" s="55" t="n"/>
    </row>
    <row r="27"/>
    <row r="28" ht="27.75" customHeight="1">
      <c r="A28" s="86" t="inlineStr">
        <is>
          <t>⚠ 9 321 розетка/выключатель на производственно-складской комплекс — аномально много (сопоставимо с жилым кварталом). Проверить по проекту: возможно задвоение объёма или ошибка применения расценки. Монтаж ЭУИ в смете — 8,1 млн ₽, цена вопроса высокая.</t>
        </is>
      </c>
    </row>
  </sheetData>
  <mergeCells count="7">
    <mergeCell ref="A19:I19"/>
    <mergeCell ref="A28:I28"/>
    <mergeCell ref="A5:I5"/>
    <mergeCell ref="A13:I13"/>
    <mergeCell ref="A9:I9"/>
    <mergeCell ref="A22:I22"/>
    <mergeCell ref="A16:I16"/>
  </mergeCells>
  <pageMargins left="0.75" right="0.75" top="1" bottom="1" header="0.511811023622047" footer="0.511811023622047"/>
  <pageSetup orientation="portrait" paperSize="9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527"/>
  <sheetViews>
    <sheetView zoomScaleNormal="100" workbookViewId="0">
      <pane ySplit="4" topLeftCell="A5" activePane="bottomLeft" state="frozen"/>
      <selection pane="bottomLeft" activeCell="A1" sqref="A1"/>
    </sheetView>
  </sheetViews>
  <sheetFormatPr baseColWidth="10" defaultColWidth="8.6640625" defaultRowHeight="15"/>
  <cols>
    <col width="5" customWidth="1" min="1" max="1"/>
    <col width="10" customWidth="1" min="2" max="2"/>
    <col width="56" customWidth="1" min="3" max="3"/>
    <col width="8" customWidth="1" min="4" max="4"/>
    <col width="9" customWidth="1" min="5" max="5"/>
    <col width="12" customWidth="1" min="6" max="6"/>
    <col width="13" customWidth="1" min="7" max="9"/>
    <col width="12" customWidth="1" min="10" max="10"/>
  </cols>
  <sheetData>
    <row r="1" ht="15" customHeight="1">
      <c r="A1" s="48" t="inlineStr">
        <is>
          <t>Ведомость материалов и оборудования — позиции «Прайс-лист» из смет заказчика</t>
        </is>
      </c>
    </row>
    <row r="2" ht="15" customHeight="1">
      <c r="A2" s="49" t="inlineStr">
        <is>
          <t>Цены — сметные текущие (1 кв. 2026), ₽ без НДС. Жёлтая колонка — для рыночных цен из КП поставщиков. Мелкие материалы в составе расценок ГЭСН в ведомость не входят</t>
        </is>
      </c>
    </row>
    <row r="3"/>
    <row r="4" ht="18.75" customHeight="1">
      <c r="A4" s="50" t="inlineStr">
        <is>
          <t>№</t>
        </is>
      </c>
      <c r="B4" s="50" t="inlineStr">
        <is>
          <t>Смета</t>
        </is>
      </c>
      <c r="C4" s="50" t="inlineStr">
        <is>
          <t>Наименование</t>
        </is>
      </c>
      <c r="D4" s="50" t="inlineStr">
        <is>
          <t>Ед.</t>
        </is>
      </c>
      <c r="E4" s="50" t="inlineStr">
        <is>
          <t>Кол-во</t>
        </is>
      </c>
      <c r="F4" s="50" t="inlineStr">
        <is>
          <t>Цена смет. за ед., ₽</t>
        </is>
      </c>
      <c r="G4" s="50" t="inlineStr">
        <is>
          <t>Сумма смет., ₽</t>
        </is>
      </c>
      <c r="H4" s="50" t="inlineStr">
        <is>
          <t>Цена рынок за ед., ₽ (из КП)</t>
        </is>
      </c>
      <c r="I4" s="50" t="inlineStr">
        <is>
          <t>Сумма рынок, ₽</t>
        </is>
      </c>
      <c r="J4" s="50" t="inlineStr">
        <is>
          <t>Отклонение, ₽</t>
        </is>
      </c>
    </row>
    <row r="5" ht="15" customHeight="1">
      <c r="A5" s="65" t="n">
        <v>1</v>
      </c>
      <c r="B5" s="65" t="inlineStr">
        <is>
          <t>02-15-01</t>
        </is>
      </c>
      <c r="C5" s="66" t="inlineStr">
        <is>
          <t>Щит ЩС</t>
        </is>
      </c>
      <c r="D5" s="65" t="inlineStr">
        <is>
          <t>КОМП</t>
        </is>
      </c>
      <c r="E5" s="67" t="n">
        <v>1</v>
      </c>
      <c r="F5" s="68">
        <f>IF(E5=0,0,G5/E5)</f>
        <v/>
      </c>
      <c r="G5" s="68" t="n">
        <v>39816.39</v>
      </c>
      <c r="H5" s="69" t="n"/>
      <c r="I5" s="68">
        <f>IF(H5="","",E5*H5)</f>
        <v/>
      </c>
      <c r="J5" s="68">
        <f>IF(I5="","",G5-I5)</f>
        <v/>
      </c>
    </row>
    <row r="6" ht="15" customHeight="1">
      <c r="A6" s="65" t="n">
        <v>2</v>
      </c>
      <c r="B6" s="65" t="inlineStr">
        <is>
          <t>02-15-01</t>
        </is>
      </c>
      <c r="C6" s="66" t="inlineStr">
        <is>
          <t>Щит ЩС2, ЩС</t>
        </is>
      </c>
      <c r="D6" s="65" t="inlineStr">
        <is>
          <t>КОМП</t>
        </is>
      </c>
      <c r="E6" s="67" t="n">
        <v>2</v>
      </c>
      <c r="F6" s="68">
        <f>IF(E6=0,0,G6/E6)</f>
        <v/>
      </c>
      <c r="G6" s="68" t="n">
        <v>79632.78</v>
      </c>
      <c r="H6" s="69" t="n"/>
      <c r="I6" s="68">
        <f>IF(H6="","",E6*H6)</f>
        <v/>
      </c>
      <c r="J6" s="68">
        <f>IF(I6="","",G6-I6)</f>
        <v/>
      </c>
    </row>
    <row r="7" ht="15" customHeight="1">
      <c r="A7" s="65" t="n">
        <v>3</v>
      </c>
      <c r="B7" s="65" t="inlineStr">
        <is>
          <t>02-15-01</t>
        </is>
      </c>
      <c r="C7" s="66" t="inlineStr">
        <is>
          <t>Щит ЩС</t>
        </is>
      </c>
      <c r="D7" s="65" t="inlineStr">
        <is>
          <t>КОМП</t>
        </is>
      </c>
      <c r="E7" s="67" t="n">
        <v>1</v>
      </c>
      <c r="F7" s="68">
        <f>IF(E7=0,0,G7/E7)</f>
        <v/>
      </c>
      <c r="G7" s="68" t="n">
        <v>39816.39</v>
      </c>
      <c r="H7" s="69" t="n"/>
      <c r="I7" s="68">
        <f>IF(H7="","",E7*H7)</f>
        <v/>
      </c>
      <c r="J7" s="68">
        <f>IF(I7="","",G7-I7)</f>
        <v/>
      </c>
    </row>
    <row r="8" ht="15" customHeight="1">
      <c r="A8" s="65" t="n">
        <v>4</v>
      </c>
      <c r="B8" s="65" t="inlineStr">
        <is>
          <t>02-15-01</t>
        </is>
      </c>
      <c r="C8" s="66" t="inlineStr">
        <is>
          <t>Щит ЩС</t>
        </is>
      </c>
      <c r="D8" s="65" t="inlineStr">
        <is>
          <t>КОМП</t>
        </is>
      </c>
      <c r="E8" s="67" t="n">
        <v>1</v>
      </c>
      <c r="F8" s="68">
        <f>IF(E8=0,0,G8/E8)</f>
        <v/>
      </c>
      <c r="G8" s="68" t="n">
        <v>39816.39</v>
      </c>
      <c r="H8" s="69" t="n"/>
      <c r="I8" s="68">
        <f>IF(H8="","",E8*H8)</f>
        <v/>
      </c>
      <c r="J8" s="68">
        <f>IF(I8="","",G8-I8)</f>
        <v/>
      </c>
    </row>
    <row r="9" ht="15" customHeight="1">
      <c r="A9" s="65" t="n">
        <v>5</v>
      </c>
      <c r="B9" s="65" t="inlineStr">
        <is>
          <t>02-15-01</t>
        </is>
      </c>
      <c r="C9" s="66" t="inlineStr">
        <is>
          <t>Щит ЩК</t>
        </is>
      </c>
      <c r="D9" s="65" t="inlineStr">
        <is>
          <t>КОМП</t>
        </is>
      </c>
      <c r="E9" s="67" t="n">
        <v>1</v>
      </c>
      <c r="F9" s="68">
        <f>IF(E9=0,0,G9/E9)</f>
        <v/>
      </c>
      <c r="G9" s="68" t="n">
        <v>29032.78</v>
      </c>
      <c r="H9" s="69" t="n"/>
      <c r="I9" s="68">
        <f>IF(H9="","",E9*H9)</f>
        <v/>
      </c>
      <c r="J9" s="68">
        <f>IF(I9="","",G9-I9)</f>
        <v/>
      </c>
    </row>
    <row r="10" ht="15" customHeight="1">
      <c r="A10" s="65" t="n">
        <v>6</v>
      </c>
      <c r="B10" s="65" t="inlineStr">
        <is>
          <t>02-15-01</t>
        </is>
      </c>
      <c r="C10" s="66" t="inlineStr">
        <is>
          <t>Щит ЩК</t>
        </is>
      </c>
      <c r="D10" s="65" t="inlineStr">
        <is>
          <t>КОМП</t>
        </is>
      </c>
      <c r="E10" s="67" t="n">
        <v>1</v>
      </c>
      <c r="F10" s="68">
        <f>IF(E10=0,0,G10/E10)</f>
        <v/>
      </c>
      <c r="G10" s="68" t="n">
        <v>29032.78</v>
      </c>
      <c r="H10" s="69" t="n"/>
      <c r="I10" s="68">
        <f>IF(H10="","",E10*H10)</f>
        <v/>
      </c>
      <c r="J10" s="68">
        <f>IF(I10="","",G10-I10)</f>
        <v/>
      </c>
    </row>
    <row r="11" ht="15" customHeight="1">
      <c r="A11" s="65" t="n">
        <v>7</v>
      </c>
      <c r="B11" s="65" t="inlineStr">
        <is>
          <t>02-15-01</t>
        </is>
      </c>
      <c r="C11" s="66" t="inlineStr">
        <is>
          <t>Щит ЩК</t>
        </is>
      </c>
      <c r="D11" s="65" t="inlineStr">
        <is>
          <t>КОМП</t>
        </is>
      </c>
      <c r="E11" s="67" t="n">
        <v>1</v>
      </c>
      <c r="F11" s="68">
        <f>IF(E11=0,0,G11/E11)</f>
        <v/>
      </c>
      <c r="G11" s="68" t="n">
        <v>29032.78</v>
      </c>
      <c r="H11" s="69" t="n"/>
      <c r="I11" s="68">
        <f>IF(H11="","",E11*H11)</f>
        <v/>
      </c>
      <c r="J11" s="68">
        <f>IF(I11="","",G11-I11)</f>
        <v/>
      </c>
    </row>
    <row r="12" ht="15" customHeight="1">
      <c r="A12" s="65" t="n">
        <v>8</v>
      </c>
      <c r="B12" s="65" t="inlineStr">
        <is>
          <t>02-15-01</t>
        </is>
      </c>
      <c r="C12" s="66" t="inlineStr">
        <is>
          <t>Щит ЩК</t>
        </is>
      </c>
      <c r="D12" s="65" t="inlineStr">
        <is>
          <t>КОМП</t>
        </is>
      </c>
      <c r="E12" s="67" t="n">
        <v>1</v>
      </c>
      <c r="F12" s="68">
        <f>IF(E12=0,0,G12/E12)</f>
        <v/>
      </c>
      <c r="G12" s="68" t="n">
        <v>48111.47</v>
      </c>
      <c r="H12" s="69" t="n"/>
      <c r="I12" s="68">
        <f>IF(H12="","",E12*H12)</f>
        <v/>
      </c>
      <c r="J12" s="68">
        <f>IF(I12="","",G12-I12)</f>
        <v/>
      </c>
    </row>
    <row r="13" ht="15" customHeight="1">
      <c r="A13" s="65" t="n">
        <v>9</v>
      </c>
      <c r="B13" s="65" t="inlineStr">
        <is>
          <t>02-15-01</t>
        </is>
      </c>
      <c r="C13" s="66" t="inlineStr">
        <is>
          <t>Щит ЩЛ</t>
        </is>
      </c>
      <c r="D13" s="65" t="inlineStr">
        <is>
          <t>КОМП</t>
        </is>
      </c>
      <c r="E13" s="67" t="n">
        <v>1</v>
      </c>
      <c r="F13" s="68">
        <f>IF(E13=0,0,G13/E13)</f>
        <v/>
      </c>
      <c r="G13" s="68" t="n">
        <v>52259.01</v>
      </c>
      <c r="H13" s="69" t="n"/>
      <c r="I13" s="68">
        <f>IF(H13="","",E13*H13)</f>
        <v/>
      </c>
      <c r="J13" s="68">
        <f>IF(I13="","",G13-I13)</f>
        <v/>
      </c>
    </row>
    <row r="14" ht="15" customHeight="1">
      <c r="A14" s="65" t="n">
        <v>10</v>
      </c>
      <c r="B14" s="65" t="inlineStr">
        <is>
          <t>02-15-01</t>
        </is>
      </c>
      <c r="C14" s="66" t="inlineStr">
        <is>
          <t>Щит ЩВ</t>
        </is>
      </c>
      <c r="D14" s="65" t="inlineStr">
        <is>
          <t>КОМП</t>
        </is>
      </c>
      <c r="E14" s="67" t="n">
        <v>1</v>
      </c>
      <c r="F14" s="68">
        <f>IF(E14=0,0,G14/E14)</f>
        <v/>
      </c>
      <c r="G14" s="68" t="n">
        <v>45622.95</v>
      </c>
      <c r="H14" s="69" t="n"/>
      <c r="I14" s="68">
        <f>IF(H14="","",E14*H14)</f>
        <v/>
      </c>
      <c r="J14" s="68">
        <f>IF(I14="","",G14-I14)</f>
        <v/>
      </c>
    </row>
    <row r="15" ht="15" customHeight="1">
      <c r="A15" s="65" t="n">
        <v>11</v>
      </c>
      <c r="B15" s="65" t="inlineStr">
        <is>
          <t>02-15-01</t>
        </is>
      </c>
      <c r="C15" s="66" t="inlineStr">
        <is>
          <t>Щит ЩВ</t>
        </is>
      </c>
      <c r="D15" s="65" t="inlineStr">
        <is>
          <t>КОМП</t>
        </is>
      </c>
      <c r="E15" s="67" t="n">
        <v>1</v>
      </c>
      <c r="F15" s="68">
        <f>IF(E15=0,0,G15/E15)</f>
        <v/>
      </c>
      <c r="G15" s="68" t="n">
        <v>45622.95</v>
      </c>
      <c r="H15" s="69" t="n"/>
      <c r="I15" s="68">
        <f>IF(H15="","",E15*H15)</f>
        <v/>
      </c>
      <c r="J15" s="68">
        <f>IF(I15="","",G15-I15)</f>
        <v/>
      </c>
    </row>
    <row r="16" ht="15" customHeight="1">
      <c r="A16" s="65" t="n">
        <v>12</v>
      </c>
      <c r="B16" s="65" t="inlineStr">
        <is>
          <t>02-15-01</t>
        </is>
      </c>
      <c r="C16" s="66" t="inlineStr">
        <is>
          <t>Щит ЩВ</t>
        </is>
      </c>
      <c r="D16" s="65" t="inlineStr">
        <is>
          <t>КОМП</t>
        </is>
      </c>
      <c r="E16" s="67" t="n">
        <v>1</v>
      </c>
      <c r="F16" s="68">
        <f>IF(E16=0,0,G16/E16)</f>
        <v/>
      </c>
      <c r="G16" s="68" t="n">
        <v>45622.95</v>
      </c>
      <c r="H16" s="69" t="n"/>
      <c r="I16" s="68">
        <f>IF(H16="","",E16*H16)</f>
        <v/>
      </c>
      <c r="J16" s="68">
        <f>IF(I16="","",G16-I16)</f>
        <v/>
      </c>
    </row>
    <row r="17" ht="15" customHeight="1">
      <c r="A17" s="65" t="n">
        <v>13</v>
      </c>
      <c r="B17" s="65" t="inlineStr">
        <is>
          <t>02-15-01</t>
        </is>
      </c>
      <c r="C17" s="66" t="inlineStr">
        <is>
          <t>Щит ЩВ</t>
        </is>
      </c>
      <c r="D17" s="65" t="inlineStr">
        <is>
          <t>КОМП</t>
        </is>
      </c>
      <c r="E17" s="67" t="n">
        <v>1</v>
      </c>
      <c r="F17" s="68">
        <f>IF(E17=0,0,G17/E17)</f>
        <v/>
      </c>
      <c r="G17" s="68" t="n">
        <v>45622.95</v>
      </c>
      <c r="H17" s="69" t="n"/>
      <c r="I17" s="68">
        <f>IF(H17="","",E17*H17)</f>
        <v/>
      </c>
      <c r="J17" s="68">
        <f>IF(I17="","",G17-I17)</f>
        <v/>
      </c>
    </row>
    <row r="18" ht="15" customHeight="1">
      <c r="A18" s="65" t="n">
        <v>14</v>
      </c>
      <c r="B18" s="65" t="inlineStr">
        <is>
          <t>02-15-01</t>
        </is>
      </c>
      <c r="C18" s="66" t="inlineStr">
        <is>
          <t>Щит ЩВ</t>
        </is>
      </c>
      <c r="D18" s="65" t="inlineStr">
        <is>
          <t>КОМП</t>
        </is>
      </c>
      <c r="E18" s="67" t="n">
        <v>1</v>
      </c>
      <c r="F18" s="68">
        <f>IF(E18=0,0,G18/E18)</f>
        <v/>
      </c>
      <c r="G18" s="68" t="n">
        <v>45622.95</v>
      </c>
      <c r="H18" s="69" t="n"/>
      <c r="I18" s="68">
        <f>IF(H18="","",E18*H18)</f>
        <v/>
      </c>
      <c r="J18" s="68">
        <f>IF(I18="","",G18-I18)</f>
        <v/>
      </c>
    </row>
    <row r="19" ht="15" customHeight="1">
      <c r="A19" s="65" t="n">
        <v>15</v>
      </c>
      <c r="B19" s="65" t="inlineStr">
        <is>
          <t>02-15-01</t>
        </is>
      </c>
      <c r="C19" s="66" t="inlineStr">
        <is>
          <t>Щит ЩВ</t>
        </is>
      </c>
      <c r="D19" s="65" t="inlineStr">
        <is>
          <t>КОМП</t>
        </is>
      </c>
      <c r="E19" s="67" t="n">
        <v>1</v>
      </c>
      <c r="F19" s="68">
        <f>IF(E19=0,0,G19/E19)</f>
        <v/>
      </c>
      <c r="G19" s="68" t="n">
        <v>45622.95</v>
      </c>
      <c r="H19" s="69" t="n"/>
      <c r="I19" s="68">
        <f>IF(H19="","",E19*H19)</f>
        <v/>
      </c>
      <c r="J19" s="68">
        <f>IF(I19="","",G19-I19)</f>
        <v/>
      </c>
    </row>
    <row r="20" ht="15" customHeight="1">
      <c r="A20" s="65" t="n">
        <v>16</v>
      </c>
      <c r="B20" s="65" t="inlineStr">
        <is>
          <t>02-15-01</t>
        </is>
      </c>
      <c r="C20" s="66" t="inlineStr">
        <is>
          <t>Щит ЩБ</t>
        </is>
      </c>
      <c r="D20" s="65" t="inlineStr">
        <is>
          <t>КОМП</t>
        </is>
      </c>
      <c r="E20" s="67" t="n">
        <v>1</v>
      </c>
      <c r="F20" s="68">
        <f>IF(E20=0,0,G20/E20)</f>
        <v/>
      </c>
      <c r="G20" s="68" t="n">
        <v>98711.47</v>
      </c>
      <c r="H20" s="69" t="n"/>
      <c r="I20" s="68">
        <f>IF(H20="","",E20*H20)</f>
        <v/>
      </c>
      <c r="J20" s="68">
        <f>IF(I20="","",G20-I20)</f>
        <v/>
      </c>
    </row>
    <row r="21" ht="15" customHeight="1">
      <c r="A21" s="65" t="n">
        <v>17</v>
      </c>
      <c r="B21" s="65" t="inlineStr">
        <is>
          <t>02-15-01</t>
        </is>
      </c>
      <c r="C21" s="66" t="inlineStr">
        <is>
          <t>Щит ГРЩ-</t>
        </is>
      </c>
      <c r="D21" s="65" t="inlineStr">
        <is>
          <t>КОМП</t>
        </is>
      </c>
      <c r="E21" s="67" t="n">
        <v>1</v>
      </c>
      <c r="F21" s="68">
        <f>IF(E21=0,0,G21/E21)</f>
        <v/>
      </c>
      <c r="G21" s="68" t="n">
        <v>583144.26</v>
      </c>
      <c r="H21" s="69" t="n"/>
      <c r="I21" s="68">
        <f>IF(H21="","",E21*H21)</f>
        <v/>
      </c>
      <c r="J21" s="68">
        <f>IF(I21="","",G21-I21)</f>
        <v/>
      </c>
    </row>
    <row r="22" ht="15" customHeight="1">
      <c r="A22" s="65" t="n">
        <v>18</v>
      </c>
      <c r="B22" s="65" t="inlineStr">
        <is>
          <t>02-15-01</t>
        </is>
      </c>
      <c r="C22" s="66" t="inlineStr">
        <is>
          <t>Щит ПЭСПЗ-</t>
        </is>
      </c>
      <c r="D22" s="65" t="inlineStr">
        <is>
          <t>КОМП</t>
        </is>
      </c>
      <c r="E22" s="67" t="n">
        <v>1</v>
      </c>
      <c r="F22" s="68">
        <f>IF(E22=0,0,G22/E22)</f>
        <v/>
      </c>
      <c r="G22" s="68" t="n">
        <v>48940.99</v>
      </c>
      <c r="H22" s="69" t="n"/>
      <c r="I22" s="68">
        <f>IF(H22="","",E22*H22)</f>
        <v/>
      </c>
      <c r="J22" s="68">
        <f>IF(I22="","",G22-I22)</f>
        <v/>
      </c>
    </row>
    <row r="23" ht="15" customHeight="1">
      <c r="A23" s="65" t="n">
        <v>19</v>
      </c>
      <c r="B23" s="65" t="inlineStr">
        <is>
          <t>02-15-01</t>
        </is>
      </c>
      <c r="C23" s="66" t="inlineStr">
        <is>
          <t>Кабель ВВГнг(А)-LS 5х1,5-</t>
        </is>
      </c>
      <c r="D23" s="65" t="inlineStr">
        <is>
          <t>м</t>
        </is>
      </c>
      <c r="E23" s="67" t="n">
        <v>19</v>
      </c>
      <c r="F23" s="68">
        <f>IF(E23=0,0,G23/E23)</f>
        <v/>
      </c>
      <c r="G23" s="68" t="n">
        <v>2303.37</v>
      </c>
      <c r="H23" s="69" t="n"/>
      <c r="I23" s="68">
        <f>IF(H23="","",E23*H23)</f>
        <v/>
      </c>
      <c r="J23" s="68">
        <f>IF(I23="","",G23-I23)</f>
        <v/>
      </c>
    </row>
    <row r="24" ht="15" customHeight="1">
      <c r="A24" s="65" t="n">
        <v>20</v>
      </c>
      <c r="B24" s="65" t="inlineStr">
        <is>
          <t>02-15-01</t>
        </is>
      </c>
      <c r="C24" s="66" t="inlineStr">
        <is>
          <t>Кабель ВВГнг(А)-LS 3х1,5-</t>
        </is>
      </c>
      <c r="D24" s="65" t="inlineStr">
        <is>
          <t>м</t>
        </is>
      </c>
      <c r="E24" s="67" t="n">
        <v>673</v>
      </c>
      <c r="F24" s="68">
        <f>IF(E24=0,0,G24/E24)</f>
        <v/>
      </c>
      <c r="G24" s="68" t="n">
        <v>48388.7</v>
      </c>
      <c r="H24" s="69" t="n"/>
      <c r="I24" s="68">
        <f>IF(H24="","",E24*H24)</f>
        <v/>
      </c>
      <c r="J24" s="68">
        <f>IF(I24="","",G24-I24)</f>
        <v/>
      </c>
    </row>
    <row r="25" ht="15" customHeight="1">
      <c r="A25" s="65" t="n">
        <v>21</v>
      </c>
      <c r="B25" s="65" t="inlineStr">
        <is>
          <t>02-15-01</t>
        </is>
      </c>
      <c r="C25" s="66" t="inlineStr">
        <is>
          <t>Кабель ВВГнг(А)-LS 5х2,5-</t>
        </is>
      </c>
      <c r="D25" s="65" t="inlineStr">
        <is>
          <t>м</t>
        </is>
      </c>
      <c r="E25" s="67" t="n">
        <v>452</v>
      </c>
      <c r="F25" s="68">
        <f>IF(E25=0,0,G25/E25)</f>
        <v/>
      </c>
      <c r="G25" s="68" t="n">
        <v>81247</v>
      </c>
      <c r="H25" s="69" t="n"/>
      <c r="I25" s="68">
        <f>IF(H25="","",E25*H25)</f>
        <v/>
      </c>
      <c r="J25" s="68">
        <f>IF(I25="","",G25-I25)</f>
        <v/>
      </c>
    </row>
    <row r="26" ht="15" customHeight="1">
      <c r="A26" s="65" t="n">
        <v>22</v>
      </c>
      <c r="B26" s="65" t="inlineStr">
        <is>
          <t>02-15-01</t>
        </is>
      </c>
      <c r="C26" s="66" t="inlineStr">
        <is>
          <t>Кабель ВВГнг(А)-LS 3х2,5-</t>
        </is>
      </c>
      <c r="D26" s="65" t="inlineStr">
        <is>
          <t>м</t>
        </is>
      </c>
      <c r="E26" s="67" t="n">
        <v>2754</v>
      </c>
      <c r="F26" s="68">
        <f>IF(E26=0,0,G26/E26)</f>
        <v/>
      </c>
      <c r="G26" s="68" t="n">
        <v>444385.44</v>
      </c>
      <c r="H26" s="69" t="n"/>
      <c r="I26" s="68">
        <f>IF(H26="","",E26*H26)</f>
        <v/>
      </c>
      <c r="J26" s="68">
        <f>IF(I26="","",G26-I26)</f>
        <v/>
      </c>
    </row>
    <row r="27" ht="15" customHeight="1">
      <c r="A27" s="65" t="n">
        <v>23</v>
      </c>
      <c r="B27" s="65" t="inlineStr">
        <is>
          <t>02-15-01</t>
        </is>
      </c>
      <c r="C27" s="66" t="inlineStr">
        <is>
          <t>Кабель ВВГнг(А)-LS 5х4-</t>
        </is>
      </c>
      <c r="D27" s="65" t="inlineStr">
        <is>
          <t>м</t>
        </is>
      </c>
      <c r="E27" s="67" t="n">
        <v>86</v>
      </c>
      <c r="F27" s="68">
        <f>IF(E27=0,0,G27/E27)</f>
        <v/>
      </c>
      <c r="G27" s="68" t="n">
        <v>24159.12</v>
      </c>
      <c r="H27" s="69" t="n"/>
      <c r="I27" s="68">
        <f>IF(H27="","",E27*H27)</f>
        <v/>
      </c>
      <c r="J27" s="68">
        <f>IF(I27="","",G27-I27)</f>
        <v/>
      </c>
    </row>
    <row r="28" ht="15" customHeight="1">
      <c r="A28" s="65" t="n">
        <v>24</v>
      </c>
      <c r="B28" s="65" t="inlineStr">
        <is>
          <t>02-15-01</t>
        </is>
      </c>
      <c r="C28" s="66" t="inlineStr">
        <is>
          <t>Кабель ВВГнг(А)-LS 3х4-</t>
        </is>
      </c>
      <c r="D28" s="65" t="inlineStr">
        <is>
          <t>м</t>
        </is>
      </c>
      <c r="E28" s="67" t="n">
        <v>607</v>
      </c>
      <c r="F28" s="68">
        <f>IF(E28=0,0,G28/E28)</f>
        <v/>
      </c>
      <c r="G28" s="68" t="n">
        <v>119257.29</v>
      </c>
      <c r="H28" s="69" t="n"/>
      <c r="I28" s="68">
        <f>IF(H28="","",E28*H28)</f>
        <v/>
      </c>
      <c r="J28" s="68">
        <f>IF(I28="","",G28-I28)</f>
        <v/>
      </c>
    </row>
    <row r="29" ht="15" customHeight="1">
      <c r="A29" s="65" t="n">
        <v>25</v>
      </c>
      <c r="B29" s="65" t="inlineStr">
        <is>
          <t>02-15-01</t>
        </is>
      </c>
      <c r="C29" s="66" t="inlineStr">
        <is>
          <t>Кабель ВВГнг(А)-LS 5х6-</t>
        </is>
      </c>
      <c r="D29" s="65" t="inlineStr">
        <is>
          <t>м</t>
        </is>
      </c>
      <c r="E29" s="67" t="n">
        <v>169</v>
      </c>
      <c r="F29" s="68">
        <f>IF(E29=0,0,G29/E29)</f>
        <v/>
      </c>
      <c r="G29" s="68" t="n">
        <v>69940.64999999999</v>
      </c>
      <c r="H29" s="69" t="n"/>
      <c r="I29" s="68">
        <f>IF(H29="","",E29*H29)</f>
        <v/>
      </c>
      <c r="J29" s="68">
        <f>IF(I29="","",G29-I29)</f>
        <v/>
      </c>
    </row>
    <row r="30" ht="15" customHeight="1">
      <c r="A30" s="65" t="n">
        <v>26</v>
      </c>
      <c r="B30" s="65" t="inlineStr">
        <is>
          <t>02-15-01</t>
        </is>
      </c>
      <c r="C30" s="66" t="inlineStr">
        <is>
          <t>Кабель ВВГнг(А)-LS 3х6-</t>
        </is>
      </c>
      <c r="D30" s="65" t="inlineStr">
        <is>
          <t>м</t>
        </is>
      </c>
      <c r="E30" s="67" t="n">
        <v>207</v>
      </c>
      <c r="F30" s="68">
        <f>IF(E30=0,0,G30/E30)</f>
        <v/>
      </c>
      <c r="G30" s="68" t="n">
        <v>63168.12</v>
      </c>
      <c r="H30" s="69" t="n"/>
      <c r="I30" s="68">
        <f>IF(H30="","",E30*H30)</f>
        <v/>
      </c>
      <c r="J30" s="68">
        <f>IF(I30="","",G30-I30)</f>
        <v/>
      </c>
    </row>
    <row r="31" ht="15" customHeight="1">
      <c r="A31" s="65" t="n">
        <v>27</v>
      </c>
      <c r="B31" s="65" t="inlineStr">
        <is>
          <t>02-15-01</t>
        </is>
      </c>
      <c r="C31" s="66" t="inlineStr">
        <is>
          <t>Кабель ВВГнг(А)-LS 5х10-</t>
        </is>
      </c>
      <c r="D31" s="65" t="inlineStr">
        <is>
          <t>м</t>
        </is>
      </c>
      <c r="E31" s="67" t="n">
        <v>104</v>
      </c>
      <c r="F31" s="68">
        <f>IF(E31=0,0,G31/E31)</f>
        <v/>
      </c>
      <c r="G31" s="68" t="n">
        <v>83473.52</v>
      </c>
      <c r="H31" s="69" t="n"/>
      <c r="I31" s="68">
        <f>IF(H31="","",E31*H31)</f>
        <v/>
      </c>
      <c r="J31" s="68">
        <f>IF(I31="","",G31-I31)</f>
        <v/>
      </c>
    </row>
    <row r="32" ht="15" customHeight="1">
      <c r="A32" s="65" t="n">
        <v>28</v>
      </c>
      <c r="B32" s="65" t="inlineStr">
        <is>
          <t>02-15-01</t>
        </is>
      </c>
      <c r="C32" s="66" t="inlineStr">
        <is>
          <t>Кабель ВВГнг(А)-LS 5х16-</t>
        </is>
      </c>
      <c r="D32" s="65" t="inlineStr">
        <is>
          <t>м</t>
        </is>
      </c>
      <c r="E32" s="67" t="n">
        <v>261</v>
      </c>
      <c r="F32" s="68">
        <f>IF(E32=0,0,G32/E32)</f>
        <v/>
      </c>
      <c r="G32" s="68" t="n">
        <v>283675.68</v>
      </c>
      <c r="H32" s="69" t="n"/>
      <c r="I32" s="68">
        <f>IF(H32="","",E32*H32)</f>
        <v/>
      </c>
      <c r="J32" s="68">
        <f>IF(I32="","",G32-I32)</f>
        <v/>
      </c>
    </row>
    <row r="33" ht="15" customHeight="1">
      <c r="A33" s="65" t="n">
        <v>29</v>
      </c>
      <c r="B33" s="65" t="inlineStr">
        <is>
          <t>02-15-01</t>
        </is>
      </c>
      <c r="C33" s="66" t="inlineStr">
        <is>
          <t>Кабель ВВГнг(А)-LS 5х35-</t>
        </is>
      </c>
      <c r="D33" s="65" t="inlineStr">
        <is>
          <t>м</t>
        </is>
      </c>
      <c r="E33" s="67" t="n">
        <v>318</v>
      </c>
      <c r="F33" s="68">
        <f>IF(E33=0,0,G33/E33)</f>
        <v/>
      </c>
      <c r="G33" s="68" t="n">
        <v>760385.7</v>
      </c>
      <c r="H33" s="69" t="n"/>
      <c r="I33" s="68">
        <f>IF(H33="","",E33*H33)</f>
        <v/>
      </c>
      <c r="J33" s="68">
        <f>IF(I33="","",G33-I33)</f>
        <v/>
      </c>
    </row>
    <row r="34" ht="15" customHeight="1">
      <c r="A34" s="65" t="n">
        <v>30</v>
      </c>
      <c r="B34" s="65" t="inlineStr">
        <is>
          <t>02-15-01</t>
        </is>
      </c>
      <c r="C34" s="66" t="inlineStr">
        <is>
          <t>Кабель ВВГнг(А)-FRLS 3х1,5-</t>
        </is>
      </c>
      <c r="D34" s="65" t="inlineStr">
        <is>
          <t>м</t>
        </is>
      </c>
      <c r="E34" s="67" t="n">
        <v>192</v>
      </c>
      <c r="F34" s="68">
        <f>IF(E34=0,0,G34/E34)</f>
        <v/>
      </c>
      <c r="G34" s="68" t="n">
        <v>16053.12</v>
      </c>
      <c r="H34" s="69" t="n"/>
      <c r="I34" s="68">
        <f>IF(H34="","",E34*H34)</f>
        <v/>
      </c>
      <c r="J34" s="68">
        <f>IF(I34="","",G34-I34)</f>
        <v/>
      </c>
    </row>
    <row r="35" ht="15" customHeight="1">
      <c r="A35" s="65" t="n">
        <v>31</v>
      </c>
      <c r="B35" s="65" t="inlineStr">
        <is>
          <t>02-15-01</t>
        </is>
      </c>
      <c r="C35" s="66" t="inlineStr">
        <is>
          <t>Кабель ВВГнг(А)-FRLS 3х4-</t>
        </is>
      </c>
      <c r="D35" s="65" t="inlineStr">
        <is>
          <t>м</t>
        </is>
      </c>
      <c r="E35" s="67" t="n">
        <v>222</v>
      </c>
      <c r="F35" s="68">
        <f>IF(E35=0,0,G35/E35)</f>
        <v/>
      </c>
      <c r="G35" s="68" t="n">
        <v>44917.26</v>
      </c>
      <c r="H35" s="69" t="n"/>
      <c r="I35" s="68">
        <f>IF(H35="","",E35*H35)</f>
        <v/>
      </c>
      <c r="J35" s="68">
        <f>IF(I35="","",G35-I35)</f>
        <v/>
      </c>
    </row>
    <row r="36" ht="15" customHeight="1">
      <c r="A36" s="65" t="n">
        <v>32</v>
      </c>
      <c r="B36" s="65" t="inlineStr">
        <is>
          <t>02-15-01</t>
        </is>
      </c>
      <c r="C36" s="66" t="inlineStr">
        <is>
          <t>Кабель ВВГнг(А)-FRLS 3х6-</t>
        </is>
      </c>
      <c r="D36" s="65" t="inlineStr">
        <is>
          <t>м</t>
        </is>
      </c>
      <c r="E36" s="67" t="n">
        <v>66</v>
      </c>
      <c r="F36" s="68">
        <f>IF(E36=0,0,G36/E36)</f>
        <v/>
      </c>
      <c r="G36" s="68" t="n">
        <v>18926.82</v>
      </c>
      <c r="H36" s="69" t="n"/>
      <c r="I36" s="68">
        <f>IF(H36="","",E36*H36)</f>
        <v/>
      </c>
      <c r="J36" s="68">
        <f>IF(I36="","",G36-I36)</f>
        <v/>
      </c>
    </row>
    <row r="37" ht="15" customHeight="1">
      <c r="A37" s="65" t="n">
        <v>33</v>
      </c>
      <c r="B37" s="65" t="inlineStr">
        <is>
          <t>02-15-01</t>
        </is>
      </c>
      <c r="C37" s="66" t="inlineStr">
        <is>
          <t>Кабель ВВГнг(А)-FRLS 3х10-</t>
        </is>
      </c>
      <c r="D37" s="65" t="inlineStr">
        <is>
          <t>м</t>
        </is>
      </c>
      <c r="E37" s="67" t="n">
        <v>153</v>
      </c>
      <c r="F37" s="68">
        <f>IF(E37=0,0,G37/E37)</f>
        <v/>
      </c>
      <c r="G37" s="68" t="n">
        <v>73553.22</v>
      </c>
      <c r="H37" s="69" t="n"/>
      <c r="I37" s="68">
        <f>IF(H37="","",E37*H37)</f>
        <v/>
      </c>
      <c r="J37" s="68">
        <f>IF(I37="","",G37-I37)</f>
        <v/>
      </c>
    </row>
    <row r="38" ht="15" customHeight="1">
      <c r="A38" s="65" t="n">
        <v>34</v>
      </c>
      <c r="B38" s="65" t="inlineStr">
        <is>
          <t>02-15-01</t>
        </is>
      </c>
      <c r="C38" s="66" t="inlineStr">
        <is>
          <t>Кабель ВВГнг(А)-FRLS 3х2,5-</t>
        </is>
      </c>
      <c r="D38" s="65" t="inlineStr">
        <is>
          <t>м</t>
        </is>
      </c>
      <c r="E38" s="67" t="n">
        <v>7</v>
      </c>
      <c r="F38" s="68">
        <f>IF(E38=0,0,G38/E38)</f>
        <v/>
      </c>
      <c r="G38" s="68" t="n">
        <v>877.87</v>
      </c>
      <c r="H38" s="69" t="n"/>
      <c r="I38" s="68">
        <f>IF(H38="","",E38*H38)</f>
        <v/>
      </c>
      <c r="J38" s="68">
        <f>IF(I38="","",G38-I38)</f>
        <v/>
      </c>
    </row>
    <row r="39" ht="15" customHeight="1">
      <c r="A39" s="65" t="n">
        <v>35</v>
      </c>
      <c r="B39" s="65" t="inlineStr">
        <is>
          <t>02-15-01</t>
        </is>
      </c>
      <c r="C39" s="66" t="inlineStr">
        <is>
          <t>ПУГв-нг-1х</t>
        </is>
      </c>
      <c r="D39" s="65" t="inlineStr">
        <is>
          <t>м</t>
        </is>
      </c>
      <c r="E39" s="67" t="n">
        <v>100</v>
      </c>
      <c r="F39" s="68">
        <f>IF(E39=0,0,G39/E39)</f>
        <v/>
      </c>
      <c r="G39" s="68" t="n">
        <v>35700</v>
      </c>
      <c r="H39" s="69" t="n"/>
      <c r="I39" s="68">
        <f>IF(H39="","",E39*H39)</f>
        <v/>
      </c>
      <c r="J39" s="68">
        <f>IF(I39="","",G39-I39)</f>
        <v/>
      </c>
    </row>
    <row r="40" ht="18.75" customHeight="1">
      <c r="A40" s="65" t="n">
        <v>36</v>
      </c>
      <c r="B40" s="65" t="inlineStr">
        <is>
          <t>02-15-01</t>
        </is>
      </c>
      <c r="C40" s="66" t="inlineStr">
        <is>
          <t>FORTE&amp;PIANO Розетка 1-местная с заземлением без защитных шторок винтовое крепление 16А FP516 сталь IEK FP-R11-16-K</t>
        </is>
      </c>
      <c r="D40" s="65" t="inlineStr">
        <is>
          <t>ШТ</t>
        </is>
      </c>
      <c r="E40" s="67" t="n">
        <v>90</v>
      </c>
      <c r="F40" s="68">
        <f>IF(E40=0,0,G40/E40)</f>
        <v/>
      </c>
      <c r="G40" s="68" t="n">
        <v>56434.5</v>
      </c>
      <c r="H40" s="69" t="n"/>
      <c r="I40" s="68">
        <f>IF(H40="","",E40*H40)</f>
        <v/>
      </c>
      <c r="J40" s="68">
        <f>IF(I40="","",G40-I40)</f>
        <v/>
      </c>
    </row>
    <row r="41" ht="18.75" customHeight="1">
      <c r="A41" s="65" t="n">
        <v>37</v>
      </c>
      <c r="B41" s="65" t="inlineStr">
        <is>
          <t>02-15-01</t>
        </is>
      </c>
      <c r="C41" s="66" t="inlineStr">
        <is>
          <t>FORTE&amp;PIANO Розетка 1-местная с заземлением без защитных шторок винтовое крепление 16А FP216 белый IEK FP-R11-16-K</t>
        </is>
      </c>
      <c r="D41" s="65" t="inlineStr">
        <is>
          <t>ШТ</t>
        </is>
      </c>
      <c r="E41" s="67" t="n">
        <v>165</v>
      </c>
      <c r="F41" s="68">
        <f>IF(E41=0,0,G41/E41)</f>
        <v/>
      </c>
      <c r="G41" s="68" t="n">
        <v>103463.25</v>
      </c>
      <c r="H41" s="69" t="n"/>
      <c r="I41" s="68">
        <f>IF(H41="","",E41*H41)</f>
        <v/>
      </c>
      <c r="J41" s="68">
        <f>IF(I41="","",G41-I41)</f>
        <v/>
      </c>
    </row>
    <row r="42" ht="15" customHeight="1">
      <c r="A42" s="65" t="n">
        <v>38</v>
      </c>
      <c r="B42" s="65" t="inlineStr">
        <is>
          <t>02-15-01</t>
        </is>
      </c>
      <c r="C42" s="66" t="inlineStr">
        <is>
          <t>Коробка установочная для полых стен D</t>
        </is>
      </c>
      <c r="D42" s="65" t="inlineStr">
        <is>
          <t>ШТ</t>
        </is>
      </c>
      <c r="E42" s="67" t="n">
        <v>180</v>
      </c>
      <c r="F42" s="68">
        <f>IF(E42=0,0,G42/E42)</f>
        <v/>
      </c>
      <c r="G42" s="68" t="n">
        <v>18811.8</v>
      </c>
      <c r="H42" s="69" t="n"/>
      <c r="I42" s="68">
        <f>IF(H42="","",E42*H42)</f>
        <v/>
      </c>
      <c r="J42" s="68">
        <f>IF(I42="","",G42-I42)</f>
        <v/>
      </c>
    </row>
    <row r="43" ht="15" customHeight="1">
      <c r="A43" s="65" t="n">
        <v>39</v>
      </c>
      <c r="B43" s="65" t="inlineStr">
        <is>
          <t>02-15-01</t>
        </is>
      </c>
      <c r="C43" s="66" t="inlineStr">
        <is>
          <t>Мини колонна алюминиевая, 0.35м, цвет темно-серебристый ме-таллик</t>
        </is>
      </c>
      <c r="D43" s="65" t="inlineStr">
        <is>
          <t>ШТ</t>
        </is>
      </c>
      <c r="E43" s="67" t="n">
        <v>18</v>
      </c>
      <c r="F43" s="68">
        <f>IF(E43=0,0,G43/E43)</f>
        <v/>
      </c>
      <c r="G43" s="68" t="n">
        <v>145314.9</v>
      </c>
      <c r="H43" s="69" t="n"/>
      <c r="I43" s="68">
        <f>IF(H43="","",E43*H43)</f>
        <v/>
      </c>
      <c r="J43" s="68">
        <f>IF(I43="","",G43-I43)</f>
        <v/>
      </c>
    </row>
    <row r="44" ht="15" customHeight="1">
      <c r="A44" s="65" t="n">
        <v>40</v>
      </c>
      <c r="B44" s="65" t="inlineStr">
        <is>
          <t>02-15-01</t>
        </is>
      </c>
      <c r="C44" s="66" t="inlineStr">
        <is>
          <t>Розетка модульная, 2P+E, с з/ш, Avanti, закаленная сталь, 2 модуля</t>
        </is>
      </c>
      <c r="D44" s="65" t="inlineStr">
        <is>
          <t>ШТ</t>
        </is>
      </c>
      <c r="E44" s="67" t="n">
        <v>62</v>
      </c>
      <c r="F44" s="68">
        <f>IF(E44=0,0,G44/E44)</f>
        <v/>
      </c>
      <c r="G44" s="68" t="n">
        <v>30168.58</v>
      </c>
      <c r="H44" s="69" t="n"/>
      <c r="I44" s="68">
        <f>IF(H44="","",E44*H44)</f>
        <v/>
      </c>
      <c r="J44" s="68">
        <f>IF(I44="","",G44-I44)</f>
        <v/>
      </c>
    </row>
    <row r="45" ht="15" customHeight="1">
      <c r="A45" s="65" t="n">
        <v>41</v>
      </c>
      <c r="B45" s="65" t="inlineStr">
        <is>
          <t>02-15-01</t>
        </is>
      </c>
      <c r="C45" s="66" t="inlineStr">
        <is>
          <t>Розетка модульная, 2P+E, с з/ш, Avanti, белое облако, 2 модуля</t>
        </is>
      </c>
      <c r="D45" s="65" t="inlineStr">
        <is>
          <t>ШТ</t>
        </is>
      </c>
      <c r="E45" s="67" t="n">
        <v>31</v>
      </c>
      <c r="F45" s="68">
        <f>IF(E45=0,0,G45/E45)</f>
        <v/>
      </c>
      <c r="G45" s="68" t="n">
        <v>9071.530000000001</v>
      </c>
      <c r="H45" s="69" t="n"/>
      <c r="I45" s="68">
        <f>IF(H45="","",E45*H45)</f>
        <v/>
      </c>
      <c r="J45" s="68">
        <f>IF(I45="","",G45-I45)</f>
        <v/>
      </c>
    </row>
    <row r="46" ht="18.75" customHeight="1">
      <c r="A46" s="65" t="n">
        <v>42</v>
      </c>
      <c r="B46" s="65" t="inlineStr">
        <is>
          <t>02-15-01</t>
        </is>
      </c>
      <c r="C46" s="66" t="inlineStr">
        <is>
          <t>Рамки-суппорты для монтажа розеток и выключателей "Avanti" в комплекте с каркасом на 6 модулей</t>
        </is>
      </c>
      <c r="D46" s="65" t="inlineStr">
        <is>
          <t>ШТ</t>
        </is>
      </c>
      <c r="E46" s="67" t="n">
        <v>31</v>
      </c>
      <c r="F46" s="68">
        <f>IF(E46=0,0,G46/E46)</f>
        <v/>
      </c>
      <c r="G46" s="68" t="n">
        <v>20423.42</v>
      </c>
      <c r="H46" s="69" t="n"/>
      <c r="I46" s="68">
        <f>IF(H46="","",E46*H46)</f>
        <v/>
      </c>
      <c r="J46" s="68">
        <f>IF(I46="","",G46-I46)</f>
        <v/>
      </c>
    </row>
    <row r="47" ht="18.75" customHeight="1">
      <c r="A47" s="65" t="n">
        <v>43</v>
      </c>
      <c r="B47" s="65" t="inlineStr">
        <is>
          <t>02-15-01</t>
        </is>
      </c>
      <c r="C47" s="66" t="inlineStr">
        <is>
          <t>GLORY Розетка 1-местная для открытой установки с заземлением без защитных шторок 16А РС20-3-ХБм белый матовый IEK</t>
        </is>
      </c>
      <c r="D47" s="65" t="inlineStr">
        <is>
          <t>ШТ</t>
        </is>
      </c>
      <c r="E47" s="67" t="n">
        <v>30</v>
      </c>
      <c r="F47" s="68">
        <f>IF(E47=0,0,G47/E47)</f>
        <v/>
      </c>
      <c r="G47" s="68" t="n">
        <v>6270.6</v>
      </c>
      <c r="H47" s="69" t="n"/>
      <c r="I47" s="68">
        <f>IF(H47="","",E47*H47)</f>
        <v/>
      </c>
      <c r="J47" s="68">
        <f>IF(I47="","",G47-I47)</f>
        <v/>
      </c>
    </row>
    <row r="48" ht="18.75" customHeight="1">
      <c r="A48" s="65" t="n">
        <v>44</v>
      </c>
      <c r="B48" s="65" t="inlineStr">
        <is>
          <t>02-15-01</t>
        </is>
      </c>
      <c r="C48" s="66" t="inlineStr">
        <is>
          <t>GLORY Розетка 1-местная для открытой установки с заземлением без защитных шторок 16А РС20-3-ХСм сталь матовый IEK</t>
        </is>
      </c>
      <c r="D48" s="65" t="inlineStr">
        <is>
          <t>ШТ</t>
        </is>
      </c>
      <c r="E48" s="67" t="n">
        <v>2</v>
      </c>
      <c r="F48" s="68">
        <f>IF(E48=0,0,G48/E48)</f>
        <v/>
      </c>
      <c r="G48" s="68" t="n">
        <v>434.74</v>
      </c>
      <c r="H48" s="69" t="n"/>
      <c r="I48" s="68">
        <f>IF(H48="","",E48*H48)</f>
        <v/>
      </c>
      <c r="J48" s="68">
        <f>IF(I48="","",G48-I48)</f>
        <v/>
      </c>
    </row>
    <row r="49" ht="18.75" customHeight="1">
      <c r="A49" s="65" t="n">
        <v>45</v>
      </c>
      <c r="B49" s="65" t="inlineStr">
        <is>
          <t>02-15-01</t>
        </is>
      </c>
      <c r="C49" s="66" t="inlineStr">
        <is>
          <t>Коробка уравнивания потенциалов (КУП) 40-0300-У для откры-той установки 100х100х</t>
        </is>
      </c>
      <c r="D49" s="65" t="inlineStr">
        <is>
          <t>ШТ</t>
        </is>
      </c>
      <c r="E49" s="67" t="n">
        <v>23</v>
      </c>
      <c r="F49" s="68">
        <f>IF(E49=0,0,G49/E49)</f>
        <v/>
      </c>
      <c r="G49" s="68" t="n">
        <v>8845.57</v>
      </c>
      <c r="H49" s="69" t="n"/>
      <c r="I49" s="68">
        <f>IF(H49="","",E49*H49)</f>
        <v/>
      </c>
      <c r="J49" s="68">
        <f>IF(I49="","",G49-I49)</f>
        <v/>
      </c>
    </row>
    <row r="50" ht="18.75" customHeight="1">
      <c r="A50" s="65" t="n">
        <v>46</v>
      </c>
      <c r="B50" s="65" t="inlineStr">
        <is>
          <t>02-15-01</t>
        </is>
      </c>
      <c r="C50" s="66" t="inlineStr">
        <is>
          <t>Коробка распределительная двухкомпонентная (HF) в комплекте с компаундом и с 6-кл. зажимами, сечение до 2,5 мм^2, 100х100х40 чёрная</t>
        </is>
      </c>
      <c r="D50" s="65" t="inlineStr">
        <is>
          <t>ШТ</t>
        </is>
      </c>
      <c r="E50" s="67" t="n">
        <v>4</v>
      </c>
      <c r="F50" s="68">
        <f>IF(E50=0,0,G50/E50)</f>
        <v/>
      </c>
      <c r="G50" s="68" t="n">
        <v>15383.6</v>
      </c>
      <c r="H50" s="69" t="n"/>
      <c r="I50" s="68">
        <f>IF(H50="","",E50*H50)</f>
        <v/>
      </c>
      <c r="J50" s="68">
        <f>IF(I50="","",G50-I50)</f>
        <v/>
      </c>
    </row>
    <row r="51" ht="15" customHeight="1">
      <c r="A51" s="65" t="n">
        <v>47</v>
      </c>
      <c r="B51" s="65" t="inlineStr">
        <is>
          <t>02-15-01</t>
        </is>
      </c>
      <c r="C51" s="66" t="inlineStr">
        <is>
          <t>Секция нагревательная</t>
        </is>
      </c>
      <c r="D51" s="65" t="inlineStr">
        <is>
          <t>ШТ</t>
        </is>
      </c>
      <c r="E51" s="67" t="n">
        <v>8</v>
      </c>
      <c r="F51" s="68">
        <f>IF(E51=0,0,G51/E51)</f>
        <v/>
      </c>
      <c r="G51" s="68" t="n">
        <v>31436.08</v>
      </c>
      <c r="H51" s="69" t="n"/>
      <c r="I51" s="68">
        <f>IF(H51="","",E51*H51)</f>
        <v/>
      </c>
      <c r="J51" s="68">
        <f>IF(I51="","",G51-I51)</f>
        <v/>
      </c>
    </row>
    <row r="52" ht="15" customHeight="1">
      <c r="A52" s="65" t="n">
        <v>48</v>
      </c>
      <c r="B52" s="65" t="inlineStr">
        <is>
          <t>02-15-01</t>
        </is>
      </c>
      <c r="C52" s="66" t="inlineStr">
        <is>
          <t>Коробка соединительная силовая</t>
        </is>
      </c>
      <c r="D52" s="65" t="inlineStr">
        <is>
          <t>ШТ</t>
        </is>
      </c>
      <c r="E52" s="67" t="n">
        <v>1</v>
      </c>
      <c r="F52" s="68">
        <f>IF(E52=0,0,G52/E52)</f>
        <v/>
      </c>
      <c r="G52" s="68" t="n">
        <v>2090.16</v>
      </c>
      <c r="H52" s="69" t="n"/>
      <c r="I52" s="68">
        <f>IF(H52="","",E52*H52)</f>
        <v/>
      </c>
      <c r="J52" s="68">
        <f>IF(I52="","",G52-I52)</f>
        <v/>
      </c>
    </row>
    <row r="53" ht="15" customHeight="1">
      <c r="A53" s="65" t="n">
        <v>49</v>
      </c>
      <c r="B53" s="65" t="inlineStr">
        <is>
          <t>02-15-01</t>
        </is>
      </c>
      <c r="C53" s="66" t="inlineStr">
        <is>
          <t>Коробка соединительная силовая</t>
        </is>
      </c>
      <c r="D53" s="65" t="inlineStr">
        <is>
          <t>ШТ</t>
        </is>
      </c>
      <c r="E53" s="67" t="n">
        <v>1</v>
      </c>
      <c r="F53" s="68">
        <f>IF(E53=0,0,G53/E53)</f>
        <v/>
      </c>
      <c r="G53" s="68" t="n">
        <v>2090.16</v>
      </c>
      <c r="H53" s="69" t="n"/>
      <c r="I53" s="68">
        <f>IF(H53="","",E53*H53)</f>
        <v/>
      </c>
      <c r="J53" s="68">
        <f>IF(I53="","",G53-I53)</f>
        <v/>
      </c>
    </row>
    <row r="54" ht="15" customHeight="1">
      <c r="A54" s="65" t="n">
        <v>50</v>
      </c>
      <c r="B54" s="65" t="inlineStr">
        <is>
          <t>02-15-01</t>
        </is>
      </c>
      <c r="C54" s="66" t="inlineStr">
        <is>
          <t>Коробка соединительная силовая</t>
        </is>
      </c>
      <c r="D54" s="65" t="inlineStr">
        <is>
          <t>ШТ</t>
        </is>
      </c>
      <c r="E54" s="67" t="n">
        <v>1</v>
      </c>
      <c r="F54" s="68">
        <f>IF(E54=0,0,G54/E54)</f>
        <v/>
      </c>
      <c r="G54" s="68" t="n">
        <v>2090.16</v>
      </c>
      <c r="H54" s="69" t="n"/>
      <c r="I54" s="68">
        <f>IF(H54="","",E54*H54)</f>
        <v/>
      </c>
      <c r="J54" s="68">
        <f>IF(I54="","",G54-I54)</f>
        <v/>
      </c>
    </row>
    <row r="55" ht="15" customHeight="1">
      <c r="A55" s="65" t="n">
        <v>51</v>
      </c>
      <c r="B55" s="65" t="inlineStr">
        <is>
          <t>02-15-01</t>
        </is>
      </c>
      <c r="C55" s="66" t="inlineStr">
        <is>
          <t>Шкаф управления*</t>
        </is>
      </c>
      <c r="D55" s="65" t="inlineStr">
        <is>
          <t>ШТ</t>
        </is>
      </c>
      <c r="E55" s="67" t="n">
        <v>1</v>
      </c>
      <c r="F55" s="68">
        <f>IF(E55=0,0,G55/E55)</f>
        <v/>
      </c>
      <c r="G55" s="68" t="n">
        <v>20901.64</v>
      </c>
      <c r="H55" s="69" t="n"/>
      <c r="I55" s="68">
        <f>IF(H55="","",E55*H55)</f>
        <v/>
      </c>
      <c r="J55" s="68">
        <f>IF(I55="","",G55-I55)</f>
        <v/>
      </c>
    </row>
    <row r="56" ht="15" customHeight="1">
      <c r="A56" s="65" t="n">
        <v>52</v>
      </c>
      <c r="B56" s="65" t="inlineStr">
        <is>
          <t>02-15-01</t>
        </is>
      </c>
      <c r="C56" s="66" t="inlineStr">
        <is>
          <t>Коробка соединительная</t>
        </is>
      </c>
      <c r="D56" s="65" t="inlineStr">
        <is>
          <t>ШТ</t>
        </is>
      </c>
      <c r="E56" s="67" t="n">
        <v>1</v>
      </c>
      <c r="F56" s="68">
        <f>IF(E56=0,0,G56/E56)</f>
        <v/>
      </c>
      <c r="G56" s="68" t="n">
        <v>125.41</v>
      </c>
      <c r="H56" s="69" t="n"/>
      <c r="I56" s="68">
        <f>IF(H56="","",E56*H56)</f>
        <v/>
      </c>
      <c r="J56" s="68">
        <f>IF(I56="","",G56-I56)</f>
        <v/>
      </c>
    </row>
    <row r="57" ht="15" customHeight="1">
      <c r="A57" s="65" t="n">
        <v>53</v>
      </c>
      <c r="B57" s="65" t="inlineStr">
        <is>
          <t>02-15-01</t>
        </is>
      </c>
      <c r="C57" s="66" t="inlineStr">
        <is>
          <t>Датчик температуры</t>
        </is>
      </c>
      <c r="D57" s="65" t="inlineStr">
        <is>
          <t>ШТ</t>
        </is>
      </c>
      <c r="E57" s="67" t="n">
        <v>1</v>
      </c>
      <c r="F57" s="68">
        <f>IF(E57=0,0,G57/E57)</f>
        <v/>
      </c>
      <c r="G57" s="68" t="n">
        <v>668.85</v>
      </c>
      <c r="H57" s="69" t="n"/>
      <c r="I57" s="68">
        <f>IF(H57="","",E57*H57)</f>
        <v/>
      </c>
      <c r="J57" s="68">
        <f>IF(I57="","",G57-I57)</f>
        <v/>
      </c>
    </row>
    <row r="58" ht="15" customHeight="1">
      <c r="A58" s="65" t="n">
        <v>54</v>
      </c>
      <c r="B58" s="65" t="inlineStr">
        <is>
          <t>02-15-01</t>
        </is>
      </c>
      <c r="C58" s="66" t="inlineStr">
        <is>
          <t>Лента монтажная</t>
        </is>
      </c>
      <c r="D58" s="65" t="inlineStr">
        <is>
          <t>м</t>
        </is>
      </c>
      <c r="E58" s="67" t="n">
        <v>140</v>
      </c>
      <c r="F58" s="68">
        <f>IF(E58=0,0,G58/E58)</f>
        <v/>
      </c>
      <c r="G58" s="68" t="n">
        <v>5852</v>
      </c>
      <c r="H58" s="69" t="n"/>
      <c r="I58" s="68">
        <f>IF(H58="","",E58*H58)</f>
        <v/>
      </c>
      <c r="J58" s="68">
        <f>IF(I58="","",G58-I58)</f>
        <v/>
      </c>
    </row>
    <row r="59" ht="15" customHeight="1">
      <c r="A59" s="65" t="n">
        <v>55</v>
      </c>
      <c r="B59" s="65" t="inlineStr">
        <is>
          <t>02-15-01</t>
        </is>
      </c>
      <c r="C59" s="66" t="inlineStr">
        <is>
          <t>Кронштейн</t>
        </is>
      </c>
      <c r="D59" s="65" t="inlineStr">
        <is>
          <t>ШТ</t>
        </is>
      </c>
      <c r="E59" s="67" t="n">
        <v>4</v>
      </c>
      <c r="F59" s="68">
        <f>IF(E59=0,0,G59/E59)</f>
        <v/>
      </c>
      <c r="G59" s="68" t="n">
        <v>1504.92</v>
      </c>
      <c r="H59" s="69" t="n"/>
      <c r="I59" s="68">
        <f>IF(H59="","",E59*H59)</f>
        <v/>
      </c>
      <c r="J59" s="68">
        <f>IF(I59="","",G59-I59)</f>
        <v/>
      </c>
    </row>
    <row r="60" ht="15" customHeight="1">
      <c r="A60" s="65" t="n">
        <v>56</v>
      </c>
      <c r="B60" s="65" t="inlineStr">
        <is>
          <t>02-15-01</t>
        </is>
      </c>
      <c r="C60" s="66" t="inlineStr">
        <is>
          <t>Металлорукав</t>
        </is>
      </c>
      <c r="D60" s="65" t="inlineStr">
        <is>
          <t>м</t>
        </is>
      </c>
      <c r="E60" s="67" t="n">
        <v>20</v>
      </c>
      <c r="F60" s="68">
        <f>IF(E60=0,0,G60/E60)</f>
        <v/>
      </c>
      <c r="G60" s="68" t="n">
        <v>1488.2</v>
      </c>
      <c r="H60" s="69" t="n"/>
      <c r="I60" s="68">
        <f>IF(H60="","",E60*H60)</f>
        <v/>
      </c>
      <c r="J60" s="68">
        <f>IF(I60="","",G60-I60)</f>
        <v/>
      </c>
    </row>
    <row r="61" ht="15" customHeight="1">
      <c r="A61" s="65" t="n">
        <v>57</v>
      </c>
      <c r="B61" s="65" t="inlineStr">
        <is>
          <t>02-15-01</t>
        </is>
      </c>
      <c r="C61" s="66" t="inlineStr">
        <is>
          <t>Сетка сварная (аматурная) 100х100х4 из проволоки ВР-1 площадь 1,2х1,2 м</t>
        </is>
      </c>
      <c r="D61" s="65" t="inlineStr">
        <is>
          <t>ШТ</t>
        </is>
      </c>
      <c r="E61" s="67" t="n">
        <v>3</v>
      </c>
      <c r="F61" s="68">
        <f>IF(E61=0,0,G61/E61)</f>
        <v/>
      </c>
      <c r="G61" s="68" t="n">
        <v>6270.48</v>
      </c>
      <c r="H61" s="69" t="n"/>
      <c r="I61" s="68">
        <f>IF(H61="","",E61*H61)</f>
        <v/>
      </c>
      <c r="J61" s="68">
        <f>IF(I61="","",G61-I61)</f>
        <v/>
      </c>
    </row>
    <row r="62" ht="15" customHeight="1">
      <c r="A62" s="65" t="n">
        <v>58</v>
      </c>
      <c r="B62" s="65" t="inlineStr">
        <is>
          <t>02-15-01</t>
        </is>
      </c>
      <c r="C62" s="66" t="inlineStr">
        <is>
          <t>Труба гофрированная из ПВХ Дн</t>
        </is>
      </c>
      <c r="D62" s="65" t="inlineStr">
        <is>
          <t>м</t>
        </is>
      </c>
      <c r="E62" s="67" t="n">
        <v>650</v>
      </c>
      <c r="F62" s="68">
        <f>IF(E62=0,0,G62/E62)</f>
        <v/>
      </c>
      <c r="G62" s="68" t="n">
        <v>29347.5</v>
      </c>
      <c r="H62" s="69" t="n"/>
      <c r="I62" s="68">
        <f>IF(H62="","",E62*H62)</f>
        <v/>
      </c>
      <c r="J62" s="68">
        <f>IF(I62="","",G62-I62)</f>
        <v/>
      </c>
    </row>
    <row r="63" ht="18.75" customHeight="1">
      <c r="A63" s="65" t="n">
        <v>59</v>
      </c>
      <c r="B63" s="65" t="inlineStr">
        <is>
          <t>02-15-01</t>
        </is>
      </c>
      <c r="C63" s="66" t="inlineStr">
        <is>
          <t>Труба гофрированная ПЛЛ тяжёлая безгалогенная (HF) негорючая (НГ) стойкая к ультрафиолету (УФ) белая с/з d32 мм</t>
        </is>
      </c>
      <c r="D63" s="65" t="inlineStr">
        <is>
          <t>м</t>
        </is>
      </c>
      <c r="E63" s="67" t="n">
        <v>5</v>
      </c>
      <c r="F63" s="68">
        <f>IF(E63=0,0,G63/E63)</f>
        <v/>
      </c>
      <c r="G63" s="68" t="n">
        <v>326.05</v>
      </c>
      <c r="H63" s="69" t="n"/>
      <c r="I63" s="68">
        <f>IF(H63="","",E63*H63)</f>
        <v/>
      </c>
      <c r="J63" s="68">
        <f>IF(I63="","",G63-I63)</f>
        <v/>
      </c>
    </row>
    <row r="64" ht="15" customHeight="1">
      <c r="A64" s="65" t="n">
        <v>60</v>
      </c>
      <c r="B64" s="65" t="inlineStr">
        <is>
          <t>02-15-01</t>
        </is>
      </c>
      <c r="C64" s="66" t="inlineStr">
        <is>
          <t>Щит ЩР1.</t>
        </is>
      </c>
      <c r="D64" s="65" t="inlineStr">
        <is>
          <t>КОМП</t>
        </is>
      </c>
      <c r="E64" s="67" t="n">
        <v>1</v>
      </c>
      <c r="F64" s="68">
        <f>IF(E64=0,0,G64/E64)</f>
        <v/>
      </c>
      <c r="G64" s="68" t="n">
        <v>29032.78</v>
      </c>
      <c r="H64" s="69" t="n"/>
      <c r="I64" s="68">
        <f>IF(H64="","",E64*H64)</f>
        <v/>
      </c>
      <c r="J64" s="68">
        <f>IF(I64="","",G64-I64)</f>
        <v/>
      </c>
    </row>
    <row r="65" ht="15" customHeight="1">
      <c r="A65" s="65" t="n">
        <v>61</v>
      </c>
      <c r="B65" s="65" t="inlineStr">
        <is>
          <t>02-15-01</t>
        </is>
      </c>
      <c r="C65" s="66" t="inlineStr">
        <is>
          <t>Щит ЩР1.</t>
        </is>
      </c>
      <c r="D65" s="65" t="inlineStr">
        <is>
          <t>КОМП</t>
        </is>
      </c>
      <c r="E65" s="67" t="n">
        <v>1</v>
      </c>
      <c r="F65" s="68">
        <f>IF(E65=0,0,G65/E65)</f>
        <v/>
      </c>
      <c r="G65" s="68" t="n">
        <v>29032.78</v>
      </c>
      <c r="H65" s="69" t="n"/>
      <c r="I65" s="68">
        <f>IF(H65="","",E65*H65)</f>
        <v/>
      </c>
      <c r="J65" s="68">
        <f>IF(I65="","",G65-I65)</f>
        <v/>
      </c>
    </row>
    <row r="66" ht="15" customHeight="1">
      <c r="A66" s="65" t="n">
        <v>62</v>
      </c>
      <c r="B66" s="65" t="inlineStr">
        <is>
          <t>02-15-01</t>
        </is>
      </c>
      <c r="C66" s="66" t="inlineStr">
        <is>
          <t>Щит ЩР2.</t>
        </is>
      </c>
      <c r="D66" s="65" t="inlineStr">
        <is>
          <t>КОМП</t>
        </is>
      </c>
      <c r="E66" s="67" t="n">
        <v>1</v>
      </c>
      <c r="F66" s="68">
        <f>IF(E66=0,0,G66/E66)</f>
        <v/>
      </c>
      <c r="G66" s="68" t="n">
        <v>29032.78</v>
      </c>
      <c r="H66" s="69" t="n"/>
      <c r="I66" s="68">
        <f>IF(H66="","",E66*H66)</f>
        <v/>
      </c>
      <c r="J66" s="68">
        <f>IF(I66="","",G66-I66)</f>
        <v/>
      </c>
    </row>
    <row r="67" ht="15" customHeight="1">
      <c r="A67" s="65" t="n">
        <v>63</v>
      </c>
      <c r="B67" s="65" t="inlineStr">
        <is>
          <t>02-15-01</t>
        </is>
      </c>
      <c r="C67" s="66" t="inlineStr">
        <is>
          <t>Щит ЩР2.</t>
        </is>
      </c>
      <c r="D67" s="65" t="inlineStr">
        <is>
          <t>КОМП</t>
        </is>
      </c>
      <c r="E67" s="67" t="n">
        <v>1</v>
      </c>
      <c r="F67" s="68">
        <f>IF(E67=0,0,G67/E67)</f>
        <v/>
      </c>
      <c r="G67" s="68" t="n">
        <v>29032.78</v>
      </c>
      <c r="H67" s="69" t="n"/>
      <c r="I67" s="68">
        <f>IF(H67="","",E67*H67)</f>
        <v/>
      </c>
      <c r="J67" s="68">
        <f>IF(I67="","",G67-I67)</f>
        <v/>
      </c>
    </row>
    <row r="68" ht="15" customHeight="1">
      <c r="A68" s="65" t="n">
        <v>64</v>
      </c>
      <c r="B68" s="65" t="inlineStr">
        <is>
          <t>02-15-01</t>
        </is>
      </c>
      <c r="C68" s="66" t="inlineStr">
        <is>
          <t>Щит ЩС</t>
        </is>
      </c>
      <c r="D68" s="65" t="inlineStr">
        <is>
          <t>КОМП</t>
        </is>
      </c>
      <c r="E68" s="67" t="n">
        <v>1</v>
      </c>
      <c r="F68" s="68">
        <f>IF(E68=0,0,G68/E68)</f>
        <v/>
      </c>
      <c r="G68" s="68" t="n">
        <v>43963.93</v>
      </c>
      <c r="H68" s="69" t="n"/>
      <c r="I68" s="68">
        <f>IF(H68="","",E68*H68)</f>
        <v/>
      </c>
      <c r="J68" s="68">
        <f>IF(I68="","",G68-I68)</f>
        <v/>
      </c>
    </row>
    <row r="69" ht="15" customHeight="1">
      <c r="A69" s="65" t="n">
        <v>65</v>
      </c>
      <c r="B69" s="65" t="inlineStr">
        <is>
          <t>02-15-01</t>
        </is>
      </c>
      <c r="C69" s="66" t="inlineStr">
        <is>
          <t>Щит ЩР3.</t>
        </is>
      </c>
      <c r="D69" s="65" t="inlineStr">
        <is>
          <t>КОМП</t>
        </is>
      </c>
      <c r="E69" s="67" t="n">
        <v>1</v>
      </c>
      <c r="F69" s="68">
        <f>IF(E69=0,0,G69/E69)</f>
        <v/>
      </c>
      <c r="G69" s="68" t="n">
        <v>31521.31</v>
      </c>
      <c r="H69" s="69" t="n"/>
      <c r="I69" s="68">
        <f>IF(H69="","",E69*H69)</f>
        <v/>
      </c>
      <c r="J69" s="68">
        <f>IF(I69="","",G69-I69)</f>
        <v/>
      </c>
    </row>
    <row r="70" ht="15" customHeight="1">
      <c r="A70" s="65" t="n">
        <v>66</v>
      </c>
      <c r="B70" s="65" t="inlineStr">
        <is>
          <t>02-15-01</t>
        </is>
      </c>
      <c r="C70" s="66" t="inlineStr">
        <is>
          <t>Щит ЩР3.</t>
        </is>
      </c>
      <c r="D70" s="65" t="inlineStr">
        <is>
          <t>КОМП</t>
        </is>
      </c>
      <c r="E70" s="67" t="n">
        <v>1</v>
      </c>
      <c r="F70" s="68">
        <f>IF(E70=0,0,G70/E70)</f>
        <v/>
      </c>
      <c r="G70" s="68" t="n">
        <v>31521.31</v>
      </c>
      <c r="H70" s="69" t="n"/>
      <c r="I70" s="68">
        <f>IF(H70="","",E70*H70)</f>
        <v/>
      </c>
      <c r="J70" s="68">
        <f>IF(I70="","",G70-I70)</f>
        <v/>
      </c>
    </row>
    <row r="71" ht="15" customHeight="1">
      <c r="A71" s="65" t="n">
        <v>67</v>
      </c>
      <c r="B71" s="65" t="inlineStr">
        <is>
          <t>02-15-01</t>
        </is>
      </c>
      <c r="C71" s="66" t="inlineStr">
        <is>
          <t>Щит ЩР4.</t>
        </is>
      </c>
      <c r="D71" s="65" t="inlineStr">
        <is>
          <t>КОМП</t>
        </is>
      </c>
      <c r="E71" s="67" t="n">
        <v>1</v>
      </c>
      <c r="F71" s="68">
        <f>IF(E71=0,0,G71/E71)</f>
        <v/>
      </c>
      <c r="G71" s="68" t="n">
        <v>31521.31</v>
      </c>
      <c r="H71" s="69" t="n"/>
      <c r="I71" s="68">
        <f>IF(H71="","",E71*H71)</f>
        <v/>
      </c>
      <c r="J71" s="68">
        <f>IF(I71="","",G71-I71)</f>
        <v/>
      </c>
    </row>
    <row r="72" ht="15" customHeight="1">
      <c r="A72" s="65" t="n">
        <v>68</v>
      </c>
      <c r="B72" s="65" t="inlineStr">
        <is>
          <t>02-15-01</t>
        </is>
      </c>
      <c r="C72" s="66" t="inlineStr">
        <is>
          <t>Щит ЩР4.</t>
        </is>
      </c>
      <c r="D72" s="65" t="inlineStr">
        <is>
          <t>КОМП</t>
        </is>
      </c>
      <c r="E72" s="67" t="n">
        <v>1</v>
      </c>
      <c r="F72" s="68">
        <f>IF(E72=0,0,G72/E72)</f>
        <v/>
      </c>
      <c r="G72" s="68" t="n">
        <v>31521.31</v>
      </c>
      <c r="H72" s="69" t="n"/>
      <c r="I72" s="68">
        <f>IF(H72="","",E72*H72)</f>
        <v/>
      </c>
      <c r="J72" s="68">
        <f>IF(I72="","",G72-I72)</f>
        <v/>
      </c>
    </row>
    <row r="73" ht="15" customHeight="1">
      <c r="A73" s="65" t="n">
        <v>69</v>
      </c>
      <c r="B73" s="65" t="inlineStr">
        <is>
          <t>02-15-01</t>
        </is>
      </c>
      <c r="C73" s="66" t="inlineStr">
        <is>
          <t>Щит ЩР5.</t>
        </is>
      </c>
      <c r="D73" s="65" t="inlineStr">
        <is>
          <t>КОМП</t>
        </is>
      </c>
      <c r="E73" s="67" t="n">
        <v>1</v>
      </c>
      <c r="F73" s="68">
        <f>IF(E73=0,0,G73/E73)</f>
        <v/>
      </c>
      <c r="G73" s="68" t="n">
        <v>31521.31</v>
      </c>
      <c r="H73" s="69" t="n"/>
      <c r="I73" s="68">
        <f>IF(H73="","",E73*H73)</f>
        <v/>
      </c>
      <c r="J73" s="68">
        <f>IF(I73="","",G73-I73)</f>
        <v/>
      </c>
    </row>
    <row r="74" ht="15" customHeight="1">
      <c r="A74" s="65" t="n">
        <v>70</v>
      </c>
      <c r="B74" s="65" t="inlineStr">
        <is>
          <t>02-15-01</t>
        </is>
      </c>
      <c r="C74" s="66" t="inlineStr">
        <is>
          <t>Щит ЩР5.</t>
        </is>
      </c>
      <c r="D74" s="65" t="inlineStr">
        <is>
          <t>КОМП</t>
        </is>
      </c>
      <c r="E74" s="67" t="n">
        <v>1</v>
      </c>
      <c r="F74" s="68">
        <f>IF(E74=0,0,G74/E74)</f>
        <v/>
      </c>
      <c r="G74" s="68" t="n">
        <v>31521.31</v>
      </c>
      <c r="H74" s="69" t="n"/>
      <c r="I74" s="68">
        <f>IF(H74="","",E74*H74)</f>
        <v/>
      </c>
      <c r="J74" s="68">
        <f>IF(I74="","",G74-I74)</f>
        <v/>
      </c>
    </row>
    <row r="75" ht="15" customHeight="1">
      <c r="A75" s="65" t="n">
        <v>71</v>
      </c>
      <c r="B75" s="65" t="inlineStr">
        <is>
          <t>02-15-01</t>
        </is>
      </c>
      <c r="C75" s="66" t="inlineStr">
        <is>
          <t>Щит ЩР5.</t>
        </is>
      </c>
      <c r="D75" s="65" t="inlineStr">
        <is>
          <t>КОМП</t>
        </is>
      </c>
      <c r="E75" s="67" t="n">
        <v>1</v>
      </c>
      <c r="F75" s="68">
        <f>IF(E75=0,0,G75/E75)</f>
        <v/>
      </c>
      <c r="G75" s="68" t="n">
        <v>31521.31</v>
      </c>
      <c r="H75" s="69" t="n"/>
      <c r="I75" s="68">
        <f>IF(H75="","",E75*H75)</f>
        <v/>
      </c>
      <c r="J75" s="68">
        <f>IF(I75="","",G75-I75)</f>
        <v/>
      </c>
    </row>
    <row r="76" ht="15" customHeight="1">
      <c r="A76" s="65" t="n">
        <v>72</v>
      </c>
      <c r="B76" s="65" t="inlineStr">
        <is>
          <t>02-15-01</t>
        </is>
      </c>
      <c r="C76" s="66" t="inlineStr">
        <is>
          <t>Щит ЩР6.</t>
        </is>
      </c>
      <c r="D76" s="65" t="inlineStr">
        <is>
          <t>КОМП</t>
        </is>
      </c>
      <c r="E76" s="67" t="n">
        <v>1</v>
      </c>
      <c r="F76" s="68">
        <f>IF(E76=0,0,G76/E76)</f>
        <v/>
      </c>
      <c r="G76" s="68" t="n">
        <v>31521.31</v>
      </c>
      <c r="H76" s="69" t="n"/>
      <c r="I76" s="68">
        <f>IF(H76="","",E76*H76)</f>
        <v/>
      </c>
      <c r="J76" s="68">
        <f>IF(I76="","",G76-I76)</f>
        <v/>
      </c>
    </row>
    <row r="77" ht="15" customHeight="1">
      <c r="A77" s="65" t="n">
        <v>73</v>
      </c>
      <c r="B77" s="65" t="inlineStr">
        <is>
          <t>02-15-01</t>
        </is>
      </c>
      <c r="C77" s="66" t="inlineStr">
        <is>
          <t>Щит ЩР6.</t>
        </is>
      </c>
      <c r="D77" s="65" t="inlineStr">
        <is>
          <t>КОМП</t>
        </is>
      </c>
      <c r="E77" s="67" t="n">
        <v>1</v>
      </c>
      <c r="F77" s="68">
        <f>IF(E77=0,0,G77/E77)</f>
        <v/>
      </c>
      <c r="G77" s="68" t="n">
        <v>31521.31</v>
      </c>
      <c r="H77" s="69" t="n"/>
      <c r="I77" s="68">
        <f>IF(H77="","",E77*H77)</f>
        <v/>
      </c>
      <c r="J77" s="68">
        <f>IF(I77="","",G77-I77)</f>
        <v/>
      </c>
    </row>
    <row r="78" ht="15" customHeight="1">
      <c r="A78" s="65" t="n">
        <v>74</v>
      </c>
      <c r="B78" s="65" t="inlineStr">
        <is>
          <t>02-15-01</t>
        </is>
      </c>
      <c r="C78" s="66" t="inlineStr">
        <is>
          <t>Щит ЩР7.</t>
        </is>
      </c>
      <c r="D78" s="65" t="inlineStr">
        <is>
          <t>КОМП</t>
        </is>
      </c>
      <c r="E78" s="67" t="n">
        <v>1</v>
      </c>
      <c r="F78" s="68">
        <f>IF(E78=0,0,G78/E78)</f>
        <v/>
      </c>
      <c r="G78" s="68" t="n">
        <v>31521.31</v>
      </c>
      <c r="H78" s="69" t="n"/>
      <c r="I78" s="68">
        <f>IF(H78="","",E78*H78)</f>
        <v/>
      </c>
      <c r="J78" s="68">
        <f>IF(I78="","",G78-I78)</f>
        <v/>
      </c>
    </row>
    <row r="79" ht="15" customHeight="1">
      <c r="A79" s="65" t="n">
        <v>75</v>
      </c>
      <c r="B79" s="65" t="inlineStr">
        <is>
          <t>02-15-01</t>
        </is>
      </c>
      <c r="C79" s="66" t="inlineStr">
        <is>
          <t>Щит ЩР7.</t>
        </is>
      </c>
      <c r="D79" s="65" t="inlineStr">
        <is>
          <t>КОМП</t>
        </is>
      </c>
      <c r="E79" s="67" t="n">
        <v>1</v>
      </c>
      <c r="F79" s="68">
        <f>IF(E79=0,0,G79/E79)</f>
        <v/>
      </c>
      <c r="G79" s="68" t="n">
        <v>31521.31</v>
      </c>
      <c r="H79" s="69" t="n"/>
      <c r="I79" s="68">
        <f>IF(H79="","",E79*H79)</f>
        <v/>
      </c>
      <c r="J79" s="68">
        <f>IF(I79="","",G79-I79)</f>
        <v/>
      </c>
    </row>
    <row r="80" ht="15" customHeight="1">
      <c r="A80" s="65" t="n">
        <v>76</v>
      </c>
      <c r="B80" s="65" t="inlineStr">
        <is>
          <t>02-15-01</t>
        </is>
      </c>
      <c r="C80" s="66" t="inlineStr">
        <is>
          <t>Щит ЩР</t>
        </is>
      </c>
      <c r="D80" s="65" t="inlineStr">
        <is>
          <t>КОМП</t>
        </is>
      </c>
      <c r="E80" s="67" t="n">
        <v>1</v>
      </c>
      <c r="F80" s="68">
        <f>IF(E80=0,0,G80/E80)</f>
        <v/>
      </c>
      <c r="G80" s="68" t="n">
        <v>31521.31</v>
      </c>
      <c r="H80" s="69" t="n"/>
      <c r="I80" s="68">
        <f>IF(H80="","",E80*H80)</f>
        <v/>
      </c>
      <c r="J80" s="68">
        <f>IF(I80="","",G80-I80)</f>
        <v/>
      </c>
    </row>
    <row r="81" ht="15" customHeight="1">
      <c r="A81" s="65" t="n">
        <v>77</v>
      </c>
      <c r="B81" s="65" t="inlineStr">
        <is>
          <t>02-15-01</t>
        </is>
      </c>
      <c r="C81" s="66" t="inlineStr">
        <is>
          <t>Щит ЩРВ</t>
        </is>
      </c>
      <c r="D81" s="65" t="inlineStr">
        <is>
          <t>КОМП</t>
        </is>
      </c>
      <c r="E81" s="67" t="n">
        <v>1</v>
      </c>
      <c r="F81" s="68">
        <f>IF(E81=0,0,G81/E81)</f>
        <v/>
      </c>
      <c r="G81" s="68" t="n">
        <v>25714.76</v>
      </c>
      <c r="H81" s="69" t="n"/>
      <c r="I81" s="68">
        <f>IF(H81="","",E81*H81)</f>
        <v/>
      </c>
      <c r="J81" s="68">
        <f>IF(I81="","",G81-I81)</f>
        <v/>
      </c>
    </row>
    <row r="82" ht="15" customHeight="1">
      <c r="A82" s="65" t="n">
        <v>78</v>
      </c>
      <c r="B82" s="65" t="inlineStr">
        <is>
          <t>02-15-01</t>
        </is>
      </c>
      <c r="C82" s="66" t="inlineStr">
        <is>
          <t>Щит ЩРВ</t>
        </is>
      </c>
      <c r="D82" s="65" t="inlineStr">
        <is>
          <t>КОМП</t>
        </is>
      </c>
      <c r="E82" s="67" t="n">
        <v>1</v>
      </c>
      <c r="F82" s="68">
        <f>IF(E82=0,0,G82/E82)</f>
        <v/>
      </c>
      <c r="G82" s="68" t="n">
        <v>25714.76</v>
      </c>
      <c r="H82" s="69" t="n"/>
      <c r="I82" s="68">
        <f>IF(H82="","",E82*H82)</f>
        <v/>
      </c>
      <c r="J82" s="68">
        <f>IF(I82="","",G82-I82)</f>
        <v/>
      </c>
    </row>
    <row r="83" ht="15" customHeight="1">
      <c r="A83" s="65" t="n">
        <v>79</v>
      </c>
      <c r="B83" s="65" t="inlineStr">
        <is>
          <t>02-15-01</t>
        </is>
      </c>
      <c r="C83" s="66" t="inlineStr">
        <is>
          <t>Щит ЩРО</t>
        </is>
      </c>
      <c r="D83" s="65" t="inlineStr">
        <is>
          <t>КОМП</t>
        </is>
      </c>
      <c r="E83" s="67" t="n">
        <v>1</v>
      </c>
      <c r="F83" s="68">
        <f>IF(E83=0,0,G83/E83)</f>
        <v/>
      </c>
      <c r="G83" s="68" t="n">
        <v>108665.57</v>
      </c>
      <c r="H83" s="69" t="n"/>
      <c r="I83" s="68">
        <f>IF(H83="","",E83*H83)</f>
        <v/>
      </c>
      <c r="J83" s="68">
        <f>IF(I83="","",G83-I83)</f>
        <v/>
      </c>
    </row>
    <row r="84" ht="15" customHeight="1">
      <c r="A84" s="65" t="n">
        <v>80</v>
      </c>
      <c r="B84" s="65" t="inlineStr">
        <is>
          <t>02-15-01</t>
        </is>
      </c>
      <c r="C84" s="66" t="inlineStr">
        <is>
          <t>Щит ЩБ</t>
        </is>
      </c>
      <c r="D84" s="65" t="inlineStr">
        <is>
          <t>КОМП</t>
        </is>
      </c>
      <c r="E84" s="67" t="n">
        <v>1</v>
      </c>
      <c r="F84" s="68">
        <f>IF(E84=0,0,G84/E84)</f>
        <v/>
      </c>
      <c r="G84" s="68" t="n">
        <v>32350.82</v>
      </c>
      <c r="H84" s="69" t="n"/>
      <c r="I84" s="68">
        <f>IF(H84="","",E84*H84)</f>
        <v/>
      </c>
      <c r="J84" s="68">
        <f>IF(I84="","",G84-I84)</f>
        <v/>
      </c>
    </row>
    <row r="85" ht="15" customHeight="1">
      <c r="A85" s="65" t="n">
        <v>81</v>
      </c>
      <c r="B85" s="65" t="inlineStr">
        <is>
          <t>02-15-01</t>
        </is>
      </c>
      <c r="C85" s="66" t="inlineStr">
        <is>
          <t>Щит ЯУ АВО</t>
        </is>
      </c>
      <c r="D85" s="65" t="inlineStr">
        <is>
          <t>КОМП</t>
        </is>
      </c>
      <c r="E85" s="67" t="n">
        <v>1</v>
      </c>
      <c r="F85" s="68">
        <f>IF(E85=0,0,G85/E85)</f>
        <v/>
      </c>
      <c r="G85" s="68" t="n">
        <v>174196.72</v>
      </c>
      <c r="H85" s="69" t="n"/>
      <c r="I85" s="68">
        <f>IF(H85="","",E85*H85)</f>
        <v/>
      </c>
      <c r="J85" s="68">
        <f>IF(I85="","",G85-I85)</f>
        <v/>
      </c>
    </row>
    <row r="86" ht="15" customHeight="1">
      <c r="A86" s="65" t="n">
        <v>82</v>
      </c>
      <c r="B86" s="65" t="inlineStr">
        <is>
          <t>02-15-01</t>
        </is>
      </c>
      <c r="C86" s="66" t="inlineStr">
        <is>
          <t>Щит ВРУ-</t>
        </is>
      </c>
      <c r="D86" s="65" t="inlineStr">
        <is>
          <t>КОМП</t>
        </is>
      </c>
      <c r="E86" s="67" t="n">
        <v>1</v>
      </c>
      <c r="F86" s="68">
        <f>IF(E86=0,0,G86/E86)</f>
        <v/>
      </c>
      <c r="G86" s="68" t="n">
        <v>564065.5699999999</v>
      </c>
      <c r="H86" s="69" t="n"/>
      <c r="I86" s="68">
        <f>IF(H86="","",E86*H86)</f>
        <v/>
      </c>
      <c r="J86" s="68">
        <f>IF(I86="","",G86-I86)</f>
        <v/>
      </c>
    </row>
    <row r="87" ht="15" customHeight="1">
      <c r="A87" s="65" t="n">
        <v>83</v>
      </c>
      <c r="B87" s="65" t="inlineStr">
        <is>
          <t>02-15-01</t>
        </is>
      </c>
      <c r="C87" s="66" t="inlineStr">
        <is>
          <t>Щит ВРУ-</t>
        </is>
      </c>
      <c r="D87" s="65" t="inlineStr">
        <is>
          <t>КОМП</t>
        </is>
      </c>
      <c r="E87" s="67" t="n">
        <v>1</v>
      </c>
      <c r="F87" s="68">
        <f>IF(E87=0,0,G87/E87)</f>
        <v/>
      </c>
      <c r="G87" s="68" t="n">
        <v>588950.8199999999</v>
      </c>
      <c r="H87" s="69" t="n"/>
      <c r="I87" s="68">
        <f>IF(H87="","",E87*H87)</f>
        <v/>
      </c>
      <c r="J87" s="68">
        <f>IF(I87="","",G87-I87)</f>
        <v/>
      </c>
    </row>
    <row r="88" ht="15" customHeight="1">
      <c r="A88" s="65" t="n">
        <v>84</v>
      </c>
      <c r="B88" s="65" t="inlineStr">
        <is>
          <t>02-15-01</t>
        </is>
      </c>
      <c r="C88" s="66" t="inlineStr">
        <is>
          <t>Щит ВРУ-</t>
        </is>
      </c>
      <c r="D88" s="65" t="inlineStr">
        <is>
          <t>КОМП</t>
        </is>
      </c>
      <c r="E88" s="67" t="n">
        <v>1</v>
      </c>
      <c r="F88" s="68">
        <f>IF(E88=0,0,G88/E88)</f>
        <v/>
      </c>
      <c r="G88" s="68" t="n">
        <v>588950.8199999999</v>
      </c>
      <c r="H88" s="69" t="n"/>
      <c r="I88" s="68">
        <f>IF(H88="","",E88*H88)</f>
        <v/>
      </c>
      <c r="J88" s="68">
        <f>IF(I88="","",G88-I88)</f>
        <v/>
      </c>
    </row>
    <row r="89" ht="15" customHeight="1">
      <c r="A89" s="65" t="n">
        <v>85</v>
      </c>
      <c r="B89" s="65" t="inlineStr">
        <is>
          <t>02-15-01</t>
        </is>
      </c>
      <c r="C89" s="66" t="inlineStr">
        <is>
          <t>Щит ПЭСПЗ-</t>
        </is>
      </c>
      <c r="D89" s="65" t="inlineStr">
        <is>
          <t>КОМП</t>
        </is>
      </c>
      <c r="E89" s="67" t="n">
        <v>1</v>
      </c>
      <c r="F89" s="68">
        <f>IF(E89=0,0,G89/E89)</f>
        <v/>
      </c>
      <c r="G89" s="68" t="n">
        <v>46452.46</v>
      </c>
      <c r="H89" s="69" t="n"/>
      <c r="I89" s="68">
        <f>IF(H89="","",E89*H89)</f>
        <v/>
      </c>
      <c r="J89" s="68">
        <f>IF(I89="","",G89-I89)</f>
        <v/>
      </c>
    </row>
    <row r="90" ht="15" customHeight="1">
      <c r="A90" s="65" t="n">
        <v>86</v>
      </c>
      <c r="B90" s="65" t="inlineStr">
        <is>
          <t>02-15-01</t>
        </is>
      </c>
      <c r="C90" s="66" t="inlineStr">
        <is>
          <t>Щит ЩЗЛ-</t>
        </is>
      </c>
      <c r="D90" s="65" t="inlineStr">
        <is>
          <t>КОМП</t>
        </is>
      </c>
      <c r="E90" s="67" t="n">
        <v>1</v>
      </c>
      <c r="F90" s="68">
        <f>IF(E90=0,0,G90/E90)</f>
        <v/>
      </c>
      <c r="G90" s="68" t="n">
        <v>16590.16</v>
      </c>
      <c r="H90" s="69" t="n"/>
      <c r="I90" s="68">
        <f>IF(H90="","",E90*H90)</f>
        <v/>
      </c>
      <c r="J90" s="68">
        <f>IF(I90="","",G90-I90)</f>
        <v/>
      </c>
    </row>
    <row r="91" ht="15" customHeight="1">
      <c r="A91" s="65" t="n">
        <v>87</v>
      </c>
      <c r="B91" s="65" t="inlineStr">
        <is>
          <t>02-15-01</t>
        </is>
      </c>
      <c r="C91" s="66" t="inlineStr">
        <is>
          <t>Кабель ВВГнг(А)-LS-5х1,5-</t>
        </is>
      </c>
      <c r="D91" s="65" t="inlineStr">
        <is>
          <t>м</t>
        </is>
      </c>
      <c r="E91" s="67" t="n">
        <v>374</v>
      </c>
      <c r="F91" s="68">
        <f>IF(E91=0,0,G91/E91)</f>
        <v/>
      </c>
      <c r="G91" s="68" t="n">
        <v>48466.66</v>
      </c>
      <c r="H91" s="69" t="n"/>
      <c r="I91" s="68">
        <f>IF(H91="","",E91*H91)</f>
        <v/>
      </c>
      <c r="J91" s="68">
        <f>IF(I91="","",G91-I91)</f>
        <v/>
      </c>
    </row>
    <row r="92" ht="15" customHeight="1">
      <c r="A92" s="65" t="n">
        <v>88</v>
      </c>
      <c r="B92" s="65" t="inlineStr">
        <is>
          <t>02-15-01</t>
        </is>
      </c>
      <c r="C92" s="66" t="inlineStr">
        <is>
          <t>Кабель ВВГнг(А)-LS-3х1,5-</t>
        </is>
      </c>
      <c r="D92" s="65" t="inlineStr">
        <is>
          <t>м</t>
        </is>
      </c>
      <c r="E92" s="67" t="n">
        <v>1125</v>
      </c>
      <c r="F92" s="68">
        <f>IF(E92=0,0,G92/E92)</f>
        <v/>
      </c>
      <c r="G92" s="68" t="n">
        <v>89358.75</v>
      </c>
      <c r="H92" s="69" t="n"/>
      <c r="I92" s="68">
        <f>IF(H92="","",E92*H92)</f>
        <v/>
      </c>
      <c r="J92" s="68">
        <f>IF(I92="","",G92-I92)</f>
        <v/>
      </c>
    </row>
    <row r="93" ht="15" customHeight="1">
      <c r="A93" s="65" t="n">
        <v>89</v>
      </c>
      <c r="B93" s="65" t="inlineStr">
        <is>
          <t>02-15-01</t>
        </is>
      </c>
      <c r="C93" s="66" t="inlineStr">
        <is>
          <t>Кабель ВВГнг(А)-LS-5х2,5-</t>
        </is>
      </c>
      <c r="D93" s="65" t="inlineStr">
        <is>
          <t>м</t>
        </is>
      </c>
      <c r="E93" s="67" t="n">
        <v>1304</v>
      </c>
      <c r="F93" s="68">
        <f>IF(E93=0,0,G93/E93)</f>
        <v/>
      </c>
      <c r="G93" s="68" t="n">
        <v>234394</v>
      </c>
      <c r="H93" s="69" t="n"/>
      <c r="I93" s="68">
        <f>IF(H93="","",E93*H93)</f>
        <v/>
      </c>
      <c r="J93" s="68">
        <f>IF(I93="","",G93-I93)</f>
        <v/>
      </c>
    </row>
    <row r="94" ht="15" customHeight="1">
      <c r="A94" s="65" t="n">
        <v>90</v>
      </c>
      <c r="B94" s="65" t="inlineStr">
        <is>
          <t>02-15-01</t>
        </is>
      </c>
      <c r="C94" s="66" t="inlineStr">
        <is>
          <t>Кабель ВВГнг(А)-LS-3х2,5-</t>
        </is>
      </c>
      <c r="D94" s="65" t="inlineStr">
        <is>
          <t>м</t>
        </is>
      </c>
      <c r="E94" s="67" t="n">
        <v>539</v>
      </c>
      <c r="F94" s="68">
        <f>IF(E94=0,0,G94/E94)</f>
        <v/>
      </c>
      <c r="G94" s="68" t="n">
        <v>59484.04</v>
      </c>
      <c r="H94" s="69" t="n"/>
      <c r="I94" s="68">
        <f>IF(H94="","",E94*H94)</f>
        <v/>
      </c>
      <c r="J94" s="68">
        <f>IF(I94="","",G94-I94)</f>
        <v/>
      </c>
    </row>
    <row r="95" ht="15" customHeight="1">
      <c r="A95" s="65" t="n">
        <v>91</v>
      </c>
      <c r="B95" s="65" t="inlineStr">
        <is>
          <t>02-15-01</t>
        </is>
      </c>
      <c r="C95" s="66" t="inlineStr">
        <is>
          <t>Кабель ВВГнг(А)-LS-5х4-</t>
        </is>
      </c>
      <c r="D95" s="65" t="inlineStr">
        <is>
          <t>м</t>
        </is>
      </c>
      <c r="E95" s="67" t="n">
        <v>748</v>
      </c>
      <c r="F95" s="68">
        <f>IF(E95=0,0,G95/E95)</f>
        <v/>
      </c>
      <c r="G95" s="68" t="n">
        <v>210128.16</v>
      </c>
      <c r="H95" s="69" t="n"/>
      <c r="I95" s="68">
        <f>IF(H95="","",E95*H95)</f>
        <v/>
      </c>
      <c r="J95" s="68">
        <f>IF(I95="","",G95-I95)</f>
        <v/>
      </c>
    </row>
    <row r="96" ht="15" customHeight="1">
      <c r="A96" s="65" t="n">
        <v>92</v>
      </c>
      <c r="B96" s="65" t="inlineStr">
        <is>
          <t>02-15-01</t>
        </is>
      </c>
      <c r="C96" s="66" t="inlineStr">
        <is>
          <t>Кабель ВВГнг(А)-LS-3х4-</t>
        </is>
      </c>
      <c r="D96" s="65" t="inlineStr">
        <is>
          <t>м</t>
        </is>
      </c>
      <c r="E96" s="67" t="n">
        <v>231</v>
      </c>
      <c r="F96" s="68">
        <f>IF(E96=0,0,G96/E96)</f>
        <v/>
      </c>
      <c r="G96" s="68" t="n">
        <v>44804.76</v>
      </c>
      <c r="H96" s="69" t="n"/>
      <c r="I96" s="68">
        <f>IF(H96="","",E96*H96)</f>
        <v/>
      </c>
      <c r="J96" s="68">
        <f>IF(I96="","",G96-I96)</f>
        <v/>
      </c>
    </row>
    <row r="97" ht="15" customHeight="1">
      <c r="A97" s="65" t="n">
        <v>93</v>
      </c>
      <c r="B97" s="65" t="inlineStr">
        <is>
          <t>02-15-01</t>
        </is>
      </c>
      <c r="C97" s="66" t="inlineStr">
        <is>
          <t>Кабель ВВГнг(А)-LS-5х6-</t>
        </is>
      </c>
      <c r="D97" s="65" t="inlineStr">
        <is>
          <t>м</t>
        </is>
      </c>
      <c r="E97" s="67" t="n">
        <v>464</v>
      </c>
      <c r="F97" s="68">
        <f>IF(E97=0,0,G97/E97)</f>
        <v/>
      </c>
      <c r="G97" s="68" t="n">
        <v>184268.32</v>
      </c>
      <c r="H97" s="69" t="n"/>
      <c r="I97" s="68">
        <f>IF(H97="","",E97*H97)</f>
        <v/>
      </c>
      <c r="J97" s="68">
        <f>IF(I97="","",G97-I97)</f>
        <v/>
      </c>
    </row>
    <row r="98" ht="15" customHeight="1">
      <c r="A98" s="65" t="n">
        <v>94</v>
      </c>
      <c r="B98" s="65" t="inlineStr">
        <is>
          <t>02-15-01</t>
        </is>
      </c>
      <c r="C98" s="66" t="inlineStr">
        <is>
          <t>Кабель ВВГнг(А)-LS-3х6-</t>
        </is>
      </c>
      <c r="D98" s="65" t="inlineStr">
        <is>
          <t>м</t>
        </is>
      </c>
      <c r="E98" s="67" t="n">
        <v>1156</v>
      </c>
      <c r="F98" s="68">
        <f>IF(E98=0,0,G98/E98)</f>
        <v/>
      </c>
      <c r="G98" s="68" t="n">
        <v>285115.84</v>
      </c>
      <c r="H98" s="69" t="n"/>
      <c r="I98" s="68">
        <f>IF(H98="","",E98*H98)</f>
        <v/>
      </c>
      <c r="J98" s="68">
        <f>IF(I98="","",G98-I98)</f>
        <v/>
      </c>
    </row>
    <row r="99" ht="15" customHeight="1">
      <c r="A99" s="65" t="n">
        <v>95</v>
      </c>
      <c r="B99" s="65" t="inlineStr">
        <is>
          <t>02-15-01</t>
        </is>
      </c>
      <c r="C99" s="66" t="inlineStr">
        <is>
          <t>Кабель ВВГнг(А)-LS-5х10-</t>
        </is>
      </c>
      <c r="D99" s="65" t="inlineStr">
        <is>
          <t>м</t>
        </is>
      </c>
      <c r="E99" s="67" t="n">
        <v>422</v>
      </c>
      <c r="F99" s="68">
        <f>IF(E99=0,0,G99/E99)</f>
        <v/>
      </c>
      <c r="G99" s="68" t="n">
        <v>338709.86</v>
      </c>
      <c r="H99" s="69" t="n"/>
      <c r="I99" s="68">
        <f>IF(H99="","",E99*H99)</f>
        <v/>
      </c>
      <c r="J99" s="68">
        <f>IF(I99="","",G99-I99)</f>
        <v/>
      </c>
    </row>
    <row r="100" ht="15" customHeight="1">
      <c r="A100" s="65" t="n">
        <v>96</v>
      </c>
      <c r="B100" s="65" t="inlineStr">
        <is>
          <t>02-15-01</t>
        </is>
      </c>
      <c r="C100" s="66" t="inlineStr">
        <is>
          <t>Кабель ВВГнг(А)-LS-310-</t>
        </is>
      </c>
      <c r="D100" s="65" t="inlineStr">
        <is>
          <t>м</t>
        </is>
      </c>
      <c r="E100" s="67" t="n">
        <v>22</v>
      </c>
      <c r="F100" s="68">
        <f>IF(E100=0,0,G100/E100)</f>
        <v/>
      </c>
      <c r="G100" s="68" t="n">
        <v>10576.28</v>
      </c>
      <c r="H100" s="69" t="n"/>
      <c r="I100" s="68">
        <f>IF(H100="","",E100*H100)</f>
        <v/>
      </c>
      <c r="J100" s="68">
        <f>IF(I100="","",G100-I100)</f>
        <v/>
      </c>
    </row>
    <row r="101" ht="15" customHeight="1">
      <c r="A101" s="65" t="n">
        <v>97</v>
      </c>
      <c r="B101" s="65" t="inlineStr">
        <is>
          <t>02-15-01</t>
        </is>
      </c>
      <c r="C101" s="66" t="inlineStr">
        <is>
          <t>Кабель ВВГнг(А)-LS-5х16-</t>
        </is>
      </c>
      <c r="D101" s="65" t="inlineStr">
        <is>
          <t>м</t>
        </is>
      </c>
      <c r="E101" s="67" t="n">
        <v>518</v>
      </c>
      <c r="F101" s="68">
        <f>IF(E101=0,0,G101/E101)</f>
        <v/>
      </c>
      <c r="G101" s="68" t="n">
        <v>496741.28</v>
      </c>
      <c r="H101" s="69" t="n"/>
      <c r="I101" s="68">
        <f>IF(H101="","",E101*H101)</f>
        <v/>
      </c>
      <c r="J101" s="68">
        <f>IF(I101="","",G101-I101)</f>
        <v/>
      </c>
    </row>
    <row r="102" ht="15" customHeight="1">
      <c r="A102" s="65" t="n">
        <v>98</v>
      </c>
      <c r="B102" s="65" t="inlineStr">
        <is>
          <t>02-15-01</t>
        </is>
      </c>
      <c r="C102" s="66" t="inlineStr">
        <is>
          <t>Кабель ВВГнг(А)-LS 5х25-</t>
        </is>
      </c>
      <c r="D102" s="65" t="inlineStr">
        <is>
          <t>м</t>
        </is>
      </c>
      <c r="E102" s="67" t="n">
        <v>484</v>
      </c>
      <c r="F102" s="68">
        <f>IF(E102=0,0,G102/E102)</f>
        <v/>
      </c>
      <c r="G102" s="68" t="n">
        <v>890245.4</v>
      </c>
      <c r="H102" s="69" t="n"/>
      <c r="I102" s="68">
        <f>IF(H102="","",E102*H102)</f>
        <v/>
      </c>
      <c r="J102" s="68">
        <f>IF(I102="","",G102-I102)</f>
        <v/>
      </c>
    </row>
    <row r="103" ht="15" customHeight="1">
      <c r="A103" s="65" t="n">
        <v>99</v>
      </c>
      <c r="B103" s="65" t="inlineStr">
        <is>
          <t>02-15-01</t>
        </is>
      </c>
      <c r="C103" s="66" t="inlineStr">
        <is>
          <t>Кабель ВВГнг(А)-LS 5x35-</t>
        </is>
      </c>
      <c r="D103" s="65" t="inlineStr">
        <is>
          <t>м</t>
        </is>
      </c>
      <c r="E103" s="67" t="n">
        <v>1006</v>
      </c>
      <c r="F103" s="68">
        <f>IF(E103=0,0,G103/E103)</f>
        <v/>
      </c>
      <c r="G103" s="68" t="n">
        <v>2153171.98</v>
      </c>
      <c r="H103" s="69" t="n"/>
      <c r="I103" s="68">
        <f>IF(H103="","",E103*H103)</f>
        <v/>
      </c>
      <c r="J103" s="68">
        <f>IF(I103="","",G103-I103)</f>
        <v/>
      </c>
    </row>
    <row r="104" ht="15" customHeight="1">
      <c r="A104" s="65" t="n">
        <v>100</v>
      </c>
      <c r="B104" s="65" t="inlineStr">
        <is>
          <t>02-15-01</t>
        </is>
      </c>
      <c r="C104" s="66" t="inlineStr">
        <is>
          <t>Кабель ВВГнг(А)-LS 5x50-</t>
        </is>
      </c>
      <c r="D104" s="65" t="inlineStr">
        <is>
          <t>м</t>
        </is>
      </c>
      <c r="E104" s="67" t="n">
        <v>811</v>
      </c>
      <c r="F104" s="68">
        <f>IF(E104=0,0,G104/E104)</f>
        <v/>
      </c>
      <c r="G104" s="68" t="n">
        <v>1868024.96</v>
      </c>
      <c r="H104" s="69" t="n"/>
      <c r="I104" s="68">
        <f>IF(H104="","",E104*H104)</f>
        <v/>
      </c>
      <c r="J104" s="68">
        <f>IF(I104="","",G104-I104)</f>
        <v/>
      </c>
    </row>
    <row r="105" ht="15" customHeight="1">
      <c r="A105" s="65" t="n">
        <v>101</v>
      </c>
      <c r="B105" s="65" t="inlineStr">
        <is>
          <t>02-15-01</t>
        </is>
      </c>
      <c r="C105" s="66" t="inlineStr">
        <is>
          <t>Кабель ВВГнг(А)-LS 5x70-</t>
        </is>
      </c>
      <c r="D105" s="65" t="inlineStr">
        <is>
          <t>м</t>
        </is>
      </c>
      <c r="E105" s="67" t="n">
        <v>220</v>
      </c>
      <c r="F105" s="68">
        <f>IF(E105=0,0,G105/E105)</f>
        <v/>
      </c>
      <c r="G105" s="68" t="n">
        <v>573876.6</v>
      </c>
      <c r="H105" s="69" t="n"/>
      <c r="I105" s="68">
        <f>IF(H105="","",E105*H105)</f>
        <v/>
      </c>
      <c r="J105" s="68">
        <f>IF(I105="","",G105-I105)</f>
        <v/>
      </c>
    </row>
    <row r="106" ht="15" customHeight="1">
      <c r="A106" s="65" t="n">
        <v>102</v>
      </c>
      <c r="B106" s="65" t="inlineStr">
        <is>
          <t>02-15-01</t>
        </is>
      </c>
      <c r="C106" s="66" t="inlineStr">
        <is>
          <t>Кабель ВВГнг(А)-LS-5х95-</t>
        </is>
      </c>
      <c r="D106" s="65" t="inlineStr">
        <is>
          <t>м</t>
        </is>
      </c>
      <c r="E106" s="67" t="n">
        <v>10</v>
      </c>
      <c r="F106" s="68">
        <f>IF(E106=0,0,G106/E106)</f>
        <v/>
      </c>
      <c r="G106" s="68" t="n">
        <v>52814.3</v>
      </c>
      <c r="H106" s="69" t="n"/>
      <c r="I106" s="68">
        <f>IF(H106="","",E106*H106)</f>
        <v/>
      </c>
      <c r="J106" s="68">
        <f>IF(I106="","",G106-I106)</f>
        <v/>
      </c>
    </row>
    <row r="107" ht="15" customHeight="1">
      <c r="A107" s="65" t="n">
        <v>103</v>
      </c>
      <c r="B107" s="65" t="inlineStr">
        <is>
          <t>02-15-01</t>
        </is>
      </c>
      <c r="C107" s="66" t="inlineStr">
        <is>
          <t>Кабель ВВГнг(А)-FRLS 3x</t>
        </is>
      </c>
      <c r="D107" s="65" t="inlineStr">
        <is>
          <t>м</t>
        </is>
      </c>
      <c r="E107" s="67" t="n">
        <v>1180</v>
      </c>
      <c r="F107" s="68">
        <f>IF(E107=0,0,G107/E107)</f>
        <v/>
      </c>
      <c r="G107" s="68" t="n">
        <v>108512.8</v>
      </c>
      <c r="H107" s="69" t="n"/>
      <c r="I107" s="68">
        <f>IF(H107="","",E107*H107)</f>
        <v/>
      </c>
      <c r="J107" s="68">
        <f>IF(I107="","",G107-I107)</f>
        <v/>
      </c>
    </row>
    <row r="108" ht="15" customHeight="1">
      <c r="A108" s="65" t="n">
        <v>104</v>
      </c>
      <c r="B108" s="65" t="inlineStr">
        <is>
          <t>02-15-01</t>
        </is>
      </c>
      <c r="C108" s="66" t="inlineStr">
        <is>
          <t>Кабель ВВГнг(А)-FRLS 3х2,5-</t>
        </is>
      </c>
      <c r="D108" s="65" t="inlineStr">
        <is>
          <t>м</t>
        </is>
      </c>
      <c r="E108" s="67" t="n">
        <v>528</v>
      </c>
      <c r="F108" s="68">
        <f>IF(E108=0,0,G108/E108)</f>
        <v/>
      </c>
      <c r="G108" s="68" t="n">
        <v>70630.56</v>
      </c>
      <c r="H108" s="69" t="n"/>
      <c r="I108" s="68">
        <f>IF(H108="","",E108*H108)</f>
        <v/>
      </c>
      <c r="J108" s="68">
        <f>IF(I108="","",G108-I108)</f>
        <v/>
      </c>
    </row>
    <row r="109" ht="15" customHeight="1">
      <c r="A109" s="65" t="n">
        <v>105</v>
      </c>
      <c r="B109" s="65" t="inlineStr">
        <is>
          <t>02-15-01</t>
        </is>
      </c>
      <c r="C109" s="66" t="inlineStr">
        <is>
          <t>Кабель ВВГнг(А)-FRLS 5х4-</t>
        </is>
      </c>
      <c r="D109" s="65" t="inlineStr">
        <is>
          <t>м</t>
        </is>
      </c>
      <c r="E109" s="67" t="n">
        <v>37</v>
      </c>
      <c r="F109" s="68">
        <f>IF(E109=0,0,G109/E109)</f>
        <v/>
      </c>
      <c r="G109" s="68" t="n">
        <v>11290.92</v>
      </c>
      <c r="H109" s="69" t="n"/>
      <c r="I109" s="68">
        <f>IF(H109="","",E109*H109)</f>
        <v/>
      </c>
      <c r="J109" s="68">
        <f>IF(I109="","",G109-I109)</f>
        <v/>
      </c>
    </row>
    <row r="110" ht="15" customHeight="1">
      <c r="A110" s="65" t="n">
        <v>106</v>
      </c>
      <c r="B110" s="65" t="inlineStr">
        <is>
          <t>02-15-01</t>
        </is>
      </c>
      <c r="C110" s="66" t="inlineStr">
        <is>
          <t>Кабель ВВГнг(А)-FRLS 3х6-</t>
        </is>
      </c>
      <c r="D110" s="65" t="inlineStr">
        <is>
          <t>м</t>
        </is>
      </c>
      <c r="E110" s="67" t="n">
        <v>143</v>
      </c>
      <c r="F110" s="68">
        <f>IF(E110=0,0,G110/E110)</f>
        <v/>
      </c>
      <c r="G110" s="68" t="n">
        <v>41008.11</v>
      </c>
      <c r="H110" s="69" t="n"/>
      <c r="I110" s="68">
        <f>IF(H110="","",E110*H110)</f>
        <v/>
      </c>
      <c r="J110" s="68">
        <f>IF(I110="","",G110-I110)</f>
        <v/>
      </c>
    </row>
    <row r="111" ht="15" customHeight="1">
      <c r="A111" s="65" t="n">
        <v>107</v>
      </c>
      <c r="B111" s="65" t="inlineStr">
        <is>
          <t>02-15-01</t>
        </is>
      </c>
      <c r="C111" s="66" t="inlineStr">
        <is>
          <t>Кабель ВВГнг(А)-FRLS 5х6-</t>
        </is>
      </c>
      <c r="D111" s="65" t="inlineStr">
        <is>
          <t>м</t>
        </is>
      </c>
      <c r="E111" s="67" t="n">
        <v>619</v>
      </c>
      <c r="F111" s="68">
        <f>IF(E111=0,0,G111/E111)</f>
        <v/>
      </c>
      <c r="G111" s="68" t="n">
        <v>284121</v>
      </c>
      <c r="H111" s="69" t="n"/>
      <c r="I111" s="68">
        <f>IF(H111="","",E111*H111)</f>
        <v/>
      </c>
      <c r="J111" s="68">
        <f>IF(I111="","",G111-I111)</f>
        <v/>
      </c>
    </row>
    <row r="112" ht="15" customHeight="1">
      <c r="A112" s="65" t="n">
        <v>108</v>
      </c>
      <c r="B112" s="65" t="inlineStr">
        <is>
          <t>02-15-01</t>
        </is>
      </c>
      <c r="C112" s="66" t="inlineStr">
        <is>
          <t>Кабель ВВГнг(А)-FRLS 5x</t>
        </is>
      </c>
      <c r="D112" s="65" t="inlineStr">
        <is>
          <t>м</t>
        </is>
      </c>
      <c r="E112" s="67" t="n">
        <v>913</v>
      </c>
      <c r="F112" s="68">
        <f>IF(E112=0,0,G112/E112)</f>
        <v/>
      </c>
      <c r="G112" s="68" t="n">
        <v>722867.75</v>
      </c>
      <c r="H112" s="69" t="n"/>
      <c r="I112" s="68">
        <f>IF(H112="","",E112*H112)</f>
        <v/>
      </c>
      <c r="J112" s="68">
        <f>IF(I112="","",G112-I112)</f>
        <v/>
      </c>
    </row>
    <row r="113" ht="15" customHeight="1">
      <c r="A113" s="65" t="n">
        <v>109</v>
      </c>
      <c r="B113" s="65" t="inlineStr">
        <is>
          <t>02-15-01</t>
        </is>
      </c>
      <c r="C113" s="66" t="inlineStr">
        <is>
          <t>Кабель ВВГнг(А)-FRLS 3х10-</t>
        </is>
      </c>
      <c r="D113" s="65" t="inlineStr">
        <is>
          <t>м</t>
        </is>
      </c>
      <c r="E113" s="67" t="n">
        <v>91</v>
      </c>
      <c r="F113" s="68">
        <f>IF(E113=0,0,G113/E113)</f>
        <v/>
      </c>
      <c r="G113" s="68" t="n">
        <v>41008.24</v>
      </c>
      <c r="H113" s="69" t="n"/>
      <c r="I113" s="68">
        <f>IF(H113="","",E113*H113)</f>
        <v/>
      </c>
      <c r="J113" s="68">
        <f>IF(I113="","",G113-I113)</f>
        <v/>
      </c>
    </row>
    <row r="114" ht="15" customHeight="1">
      <c r="A114" s="65" t="n">
        <v>110</v>
      </c>
      <c r="B114" s="65" t="inlineStr">
        <is>
          <t>02-15-01</t>
        </is>
      </c>
      <c r="C114" s="66" t="inlineStr">
        <is>
          <t>Кабель ВВГнг(А)-FRLS 3х16-</t>
        </is>
      </c>
      <c r="D114" s="65" t="inlineStr">
        <is>
          <t>м</t>
        </is>
      </c>
      <c r="E114" s="67" t="n">
        <v>22</v>
      </c>
      <c r="F114" s="68">
        <f>IF(E114=0,0,G114/E114)</f>
        <v/>
      </c>
      <c r="G114" s="68" t="n">
        <v>16388.68</v>
      </c>
      <c r="H114" s="69" t="n"/>
      <c r="I114" s="68">
        <f>IF(H114="","",E114*H114)</f>
        <v/>
      </c>
      <c r="J114" s="68">
        <f>IF(I114="","",G114-I114)</f>
        <v/>
      </c>
    </row>
    <row r="115" ht="15" customHeight="1">
      <c r="A115" s="65" t="n">
        <v>111</v>
      </c>
      <c r="B115" s="65" t="inlineStr">
        <is>
          <t>02-15-01</t>
        </is>
      </c>
      <c r="C115" s="66" t="inlineStr">
        <is>
          <t>Кабель ВВГнг(А)-FRLS 5x</t>
        </is>
      </c>
      <c r="D115" s="65" t="inlineStr">
        <is>
          <t>м</t>
        </is>
      </c>
      <c r="E115" s="67" t="n">
        <v>439</v>
      </c>
      <c r="F115" s="68">
        <f>IF(E115=0,0,G115/E115)</f>
        <v/>
      </c>
      <c r="G115" s="68" t="n">
        <v>513111.98</v>
      </c>
      <c r="H115" s="69" t="n"/>
      <c r="I115" s="68">
        <f>IF(H115="","",E115*H115)</f>
        <v/>
      </c>
      <c r="J115" s="68">
        <f>IF(I115="","",G115-I115)</f>
        <v/>
      </c>
    </row>
    <row r="116" ht="15" customHeight="1">
      <c r="A116" s="65" t="n">
        <v>112</v>
      </c>
      <c r="B116" s="65" t="inlineStr">
        <is>
          <t>02-15-01</t>
        </is>
      </c>
      <c r="C116" s="66" t="inlineStr">
        <is>
          <t>Кабель ВВГнг(А)-FRLS 5х</t>
        </is>
      </c>
      <c r="D116" s="65" t="inlineStr">
        <is>
          <t>м</t>
        </is>
      </c>
      <c r="E116" s="67" t="n">
        <v>15</v>
      </c>
      <c r="F116" s="68">
        <f>IF(E116=0,0,G116/E116)</f>
        <v/>
      </c>
      <c r="G116" s="68" t="n">
        <v>27038.25</v>
      </c>
      <c r="H116" s="69" t="n"/>
      <c r="I116" s="68">
        <f>IF(H116="","",E116*H116)</f>
        <v/>
      </c>
      <c r="J116" s="68">
        <f>IF(I116="","",G116-I116)</f>
        <v/>
      </c>
    </row>
    <row r="117" ht="15" customHeight="1">
      <c r="A117" s="65" t="n">
        <v>113</v>
      </c>
      <c r="B117" s="65" t="inlineStr">
        <is>
          <t>02-15-01</t>
        </is>
      </c>
      <c r="C117" s="66" t="inlineStr">
        <is>
          <t>Кабель ВВГнг(А)-FRLS 5x</t>
        </is>
      </c>
      <c r="D117" s="65" t="inlineStr">
        <is>
          <t>м</t>
        </is>
      </c>
      <c r="E117" s="67" t="n">
        <v>15</v>
      </c>
      <c r="F117" s="68">
        <f>IF(E117=0,0,G117/E117)</f>
        <v/>
      </c>
      <c r="G117" s="68" t="n">
        <v>26611.95</v>
      </c>
      <c r="H117" s="69" t="n"/>
      <c r="I117" s="68">
        <f>IF(H117="","",E117*H117)</f>
        <v/>
      </c>
      <c r="J117" s="68">
        <f>IF(I117="","",G117-I117)</f>
        <v/>
      </c>
    </row>
    <row r="118" ht="15" customHeight="1">
      <c r="A118" s="65" t="n">
        <v>114</v>
      </c>
      <c r="B118" s="65" t="inlineStr">
        <is>
          <t>02-15-01</t>
        </is>
      </c>
      <c r="C118" s="66" t="inlineStr">
        <is>
          <t>Кабель ВВГнг(А)-FRLS 5х</t>
        </is>
      </c>
      <c r="D118" s="65" t="inlineStr">
        <is>
          <t>м</t>
        </is>
      </c>
      <c r="E118" s="67" t="n">
        <v>10</v>
      </c>
      <c r="F118" s="68">
        <f>IF(E118=0,0,G118/E118)</f>
        <v/>
      </c>
      <c r="G118" s="68" t="n">
        <v>38877.1</v>
      </c>
      <c r="H118" s="69" t="n"/>
      <c r="I118" s="68">
        <f>IF(H118="","",E118*H118)</f>
        <v/>
      </c>
      <c r="J118" s="68">
        <f>IF(I118="","",G118-I118)</f>
        <v/>
      </c>
    </row>
    <row r="119" ht="15" customHeight="1">
      <c r="A119" s="65" t="n">
        <v>115</v>
      </c>
      <c r="B119" s="65" t="inlineStr">
        <is>
          <t>02-15-01</t>
        </is>
      </c>
      <c r="C119" s="66" t="inlineStr">
        <is>
          <t>Кабель КВВГнг(А)-FRLS 10x</t>
        </is>
      </c>
      <c r="D119" s="65" t="inlineStr">
        <is>
          <t>м</t>
        </is>
      </c>
      <c r="E119" s="67" t="n">
        <v>1746</v>
      </c>
      <c r="F119" s="68">
        <f>IF(E119=0,0,G119/E119)</f>
        <v/>
      </c>
      <c r="G119" s="68" t="n">
        <v>766389.24</v>
      </c>
      <c r="H119" s="69" t="n"/>
      <c r="I119" s="68">
        <f>IF(H119="","",E119*H119)</f>
        <v/>
      </c>
      <c r="J119" s="68">
        <f>IF(I119="","",G119-I119)</f>
        <v/>
      </c>
    </row>
    <row r="120" ht="15" customHeight="1">
      <c r="A120" s="65" t="n">
        <v>116</v>
      </c>
      <c r="B120" s="65" t="inlineStr">
        <is>
          <t>02-15-01</t>
        </is>
      </c>
      <c r="C120" s="66" t="inlineStr">
        <is>
          <t>Кабель КВВГнг(А)-FRLS 10x</t>
        </is>
      </c>
      <c r="D120" s="65" t="inlineStr">
        <is>
          <t>м</t>
        </is>
      </c>
      <c r="E120" s="67" t="n">
        <v>276</v>
      </c>
      <c r="F120" s="68">
        <f>IF(E120=0,0,G120/E120)</f>
        <v/>
      </c>
      <c r="G120" s="68" t="n">
        <v>136838.04</v>
      </c>
      <c r="H120" s="69" t="n"/>
      <c r="I120" s="68">
        <f>IF(H120="","",E120*H120)</f>
        <v/>
      </c>
      <c r="J120" s="68">
        <f>IF(I120="","",G120-I120)</f>
        <v/>
      </c>
    </row>
    <row r="121" ht="15" customHeight="1">
      <c r="A121" s="65" t="n">
        <v>117</v>
      </c>
      <c r="B121" s="65" t="inlineStr">
        <is>
          <t>02-15-01</t>
        </is>
      </c>
      <c r="C121" s="66" t="inlineStr">
        <is>
          <t>Кабель ПУГв-нг-1х</t>
        </is>
      </c>
      <c r="D121" s="65" t="inlineStr">
        <is>
          <t>м</t>
        </is>
      </c>
      <c r="E121" s="67" t="n">
        <v>100</v>
      </c>
      <c r="F121" s="68">
        <f>IF(E121=0,0,G121/E121)</f>
        <v/>
      </c>
      <c r="G121" s="68" t="n">
        <v>47572</v>
      </c>
      <c r="H121" s="69" t="n"/>
      <c r="I121" s="68">
        <f>IF(H121="","",E121*H121)</f>
        <v/>
      </c>
      <c r="J121" s="68">
        <f>IF(I121="","",G121-I121)</f>
        <v/>
      </c>
    </row>
    <row r="122" ht="15" customHeight="1">
      <c r="A122" s="65" t="n">
        <v>118</v>
      </c>
      <c r="B122" s="65" t="inlineStr">
        <is>
          <t>02-15-01</t>
        </is>
      </c>
      <c r="C122" s="66" t="inlineStr">
        <is>
          <t>Лоток листовой перфорированный, 60х100х3000 мм, S</t>
        </is>
      </c>
      <c r="D122" s="65" t="inlineStr">
        <is>
          <t>м</t>
        </is>
      </c>
      <c r="E122" s="67" t="n">
        <v>249</v>
      </c>
      <c r="F122" s="68">
        <f>IF(E122=0,0,G122/E122)</f>
        <v/>
      </c>
      <c r="G122" s="68" t="n">
        <v>233161.11</v>
      </c>
      <c r="H122" s="69" t="n"/>
      <c r="I122" s="68">
        <f>IF(H122="","",E122*H122)</f>
        <v/>
      </c>
      <c r="J122" s="68">
        <f>IF(I122="","",G122-I122)</f>
        <v/>
      </c>
    </row>
    <row r="123" ht="15" customHeight="1">
      <c r="A123" s="65" t="n">
        <v>119</v>
      </c>
      <c r="B123" s="65" t="inlineStr">
        <is>
          <t>02-15-01</t>
        </is>
      </c>
      <c r="C123" s="66" t="inlineStr">
        <is>
          <t>Лоток листовой перфорированный, 60х400х3000 мм, S</t>
        </is>
      </c>
      <c r="D123" s="65" t="inlineStr">
        <is>
          <t>м</t>
        </is>
      </c>
      <c r="E123" s="67" t="n">
        <v>42</v>
      </c>
      <c r="F123" s="68">
        <f>IF(E123=0,0,G123/E123)</f>
        <v/>
      </c>
      <c r="G123" s="68" t="n">
        <v>77252.7</v>
      </c>
      <c r="H123" s="69" t="n"/>
      <c r="I123" s="68">
        <f>IF(H123="","",E123*H123)</f>
        <v/>
      </c>
      <c r="J123" s="68">
        <f>IF(I123="","",G123-I123)</f>
        <v/>
      </c>
    </row>
    <row r="124" ht="15" customHeight="1">
      <c r="A124" s="65" t="n">
        <v>120</v>
      </c>
      <c r="B124" s="65" t="inlineStr">
        <is>
          <t>02-15-01</t>
        </is>
      </c>
      <c r="C124" s="66" t="inlineStr">
        <is>
          <t>Лоток листовой перфорированный, 85x300x3000 мм, S</t>
        </is>
      </c>
      <c r="D124" s="65" t="inlineStr">
        <is>
          <t>м</t>
        </is>
      </c>
      <c r="E124" s="67" t="n">
        <v>216</v>
      </c>
      <c r="F124" s="68">
        <f>IF(E124=0,0,G124/E124)</f>
        <v/>
      </c>
      <c r="G124" s="68" t="n">
        <v>153500.4</v>
      </c>
      <c r="H124" s="69" t="n"/>
      <c r="I124" s="68">
        <f>IF(H124="","",E124*H124)</f>
        <v/>
      </c>
      <c r="J124" s="68">
        <f>IF(I124="","",G124-I124)</f>
        <v/>
      </c>
    </row>
    <row r="125" ht="15" customHeight="1">
      <c r="A125" s="65" t="n">
        <v>121</v>
      </c>
      <c r="B125" s="65" t="inlineStr">
        <is>
          <t>02-15-01</t>
        </is>
      </c>
      <c r="C125" s="66" t="inlineStr">
        <is>
          <t>Крышка B</t>
        </is>
      </c>
      <c r="D125" s="65" t="inlineStr">
        <is>
          <t>м</t>
        </is>
      </c>
      <c r="E125" s="67" t="n">
        <v>249</v>
      </c>
      <c r="F125" s="68">
        <f>IF(E125=0,0,G125/E125)</f>
        <v/>
      </c>
      <c r="G125" s="68" t="n">
        <v>52045.98</v>
      </c>
      <c r="H125" s="69" t="n"/>
      <c r="I125" s="68">
        <f>IF(H125="","",E125*H125)</f>
        <v/>
      </c>
      <c r="J125" s="68">
        <f>IF(I125="","",G125-I125)</f>
        <v/>
      </c>
    </row>
    <row r="126" ht="15" customHeight="1">
      <c r="A126" s="65" t="n">
        <v>122</v>
      </c>
      <c r="B126" s="65" t="inlineStr">
        <is>
          <t>02-15-01</t>
        </is>
      </c>
      <c r="C126" s="66" t="inlineStr">
        <is>
          <t>Крышка B</t>
        </is>
      </c>
      <c r="D126" s="65" t="inlineStr">
        <is>
          <t>м</t>
        </is>
      </c>
      <c r="E126" s="67" t="n">
        <v>216</v>
      </c>
      <c r="F126" s="68">
        <f>IF(E126=0,0,G126/E126)</f>
        <v/>
      </c>
      <c r="G126" s="68" t="n">
        <v>111965.76</v>
      </c>
      <c r="H126" s="69" t="n"/>
      <c r="I126" s="68">
        <f>IF(H126="","",E126*H126)</f>
        <v/>
      </c>
      <c r="J126" s="68">
        <f>IF(I126="","",G126-I126)</f>
        <v/>
      </c>
    </row>
    <row r="127" ht="15" customHeight="1">
      <c r="A127" s="65" t="n">
        <v>123</v>
      </c>
      <c r="B127" s="65" t="inlineStr">
        <is>
          <t>02-15-01</t>
        </is>
      </c>
      <c r="C127" s="66" t="inlineStr">
        <is>
          <t>Крышка B</t>
        </is>
      </c>
      <c r="D127" s="65" t="inlineStr">
        <is>
          <t>м</t>
        </is>
      </c>
      <c r="E127" s="67" t="n">
        <v>42</v>
      </c>
      <c r="F127" s="68">
        <f>IF(E127=0,0,G127/E127)</f>
        <v/>
      </c>
      <c r="G127" s="68" t="n">
        <v>75497.10000000001</v>
      </c>
      <c r="H127" s="69" t="n"/>
      <c r="I127" s="68">
        <f>IF(H127="","",E127*H127)</f>
        <v/>
      </c>
      <c r="J127" s="68">
        <f>IF(I127="","",G127-I127)</f>
        <v/>
      </c>
    </row>
    <row r="128" ht="15" customHeight="1">
      <c r="A128" s="65" t="n">
        <v>124</v>
      </c>
      <c r="B128" s="65" t="inlineStr">
        <is>
          <t>02-15-01</t>
        </is>
      </c>
      <c r="C128" s="66" t="inlineStr">
        <is>
          <t>Крышка с фиксаторами, B</t>
        </is>
      </c>
      <c r="D128" s="65" t="inlineStr">
        <is>
          <t>м</t>
        </is>
      </c>
      <c r="E128" s="67" t="n">
        <v>117</v>
      </c>
      <c r="F128" s="68">
        <f>IF(E128=0,0,G128/E128)</f>
        <v/>
      </c>
      <c r="G128" s="68" t="n">
        <v>105646.32</v>
      </c>
      <c r="H128" s="69" t="n"/>
      <c r="I128" s="68">
        <f>IF(H128="","",E128*H128)</f>
        <v/>
      </c>
      <c r="J128" s="68">
        <f>IF(I128="","",G128-I128)</f>
        <v/>
      </c>
    </row>
    <row r="129" ht="15" customHeight="1">
      <c r="A129" s="65" t="n">
        <v>125</v>
      </c>
      <c r="B129" s="65" t="inlineStr">
        <is>
          <t>02-15-01</t>
        </is>
      </c>
      <c r="C129" s="66" t="inlineStr">
        <is>
          <t>Крышка с фиксаторами, B</t>
        </is>
      </c>
      <c r="D129" s="65" t="inlineStr">
        <is>
          <t>м</t>
        </is>
      </c>
      <c r="E129" s="67" t="n">
        <v>42</v>
      </c>
      <c r="F129" s="68">
        <f>IF(E129=0,0,G129/E129)</f>
        <v/>
      </c>
      <c r="G129" s="68" t="n">
        <v>43893.36</v>
      </c>
      <c r="H129" s="69" t="n"/>
      <c r="I129" s="68">
        <f>IF(H129="","",E129*H129)</f>
        <v/>
      </c>
      <c r="J129" s="68">
        <f>IF(I129="","",G129-I129)</f>
        <v/>
      </c>
    </row>
    <row r="130" ht="15" customHeight="1">
      <c r="A130" s="65" t="n">
        <v>126</v>
      </c>
      <c r="B130" s="65" t="inlineStr">
        <is>
          <t>02-15-01</t>
        </is>
      </c>
      <c r="C130" s="66" t="inlineStr">
        <is>
          <t>Секция Т/Х-образная, h</t>
        </is>
      </c>
      <c r="D130" s="65" t="inlineStr">
        <is>
          <t>ШТ</t>
        </is>
      </c>
      <c r="E130" s="67" t="n">
        <v>3</v>
      </c>
      <c r="F130" s="68">
        <f>IF(E130=0,0,G130/E130)</f>
        <v/>
      </c>
      <c r="G130" s="68" t="n">
        <v>20567.22</v>
      </c>
      <c r="H130" s="69" t="n"/>
      <c r="I130" s="68">
        <f>IF(H130="","",E130*H130)</f>
        <v/>
      </c>
      <c r="J130" s="68">
        <f>IF(I130="","",G130-I130)</f>
        <v/>
      </c>
    </row>
    <row r="131" ht="15" customHeight="1">
      <c r="A131" s="65" t="n">
        <v>127</v>
      </c>
      <c r="B131" s="65" t="inlineStr">
        <is>
          <t>02-15-01</t>
        </is>
      </c>
      <c r="C131" s="66" t="inlineStr">
        <is>
          <t>Секция Т/Х-образная, h</t>
        </is>
      </c>
      <c r="D131" s="65" t="inlineStr">
        <is>
          <t>ШТ</t>
        </is>
      </c>
      <c r="E131" s="67" t="n">
        <v>3</v>
      </c>
      <c r="F131" s="68">
        <f>IF(E131=0,0,G131/E131)</f>
        <v/>
      </c>
      <c r="G131" s="68" t="n">
        <v>4263.93</v>
      </c>
      <c r="H131" s="69" t="n"/>
      <c r="I131" s="68">
        <f>IF(H131="","",E131*H131)</f>
        <v/>
      </c>
      <c r="J131" s="68">
        <f>IF(I131="","",G131-I131)</f>
        <v/>
      </c>
    </row>
    <row r="132" ht="15" customHeight="1">
      <c r="A132" s="65" t="n">
        <v>128</v>
      </c>
      <c r="B132" s="65" t="inlineStr">
        <is>
          <t>02-15-01</t>
        </is>
      </c>
      <c r="C132" s="66" t="inlineStr">
        <is>
          <t>Секция угловая 90°, h</t>
        </is>
      </c>
      <c r="D132" s="65" t="inlineStr">
        <is>
          <t>ШТ</t>
        </is>
      </c>
      <c r="E132" s="67" t="n">
        <v>4</v>
      </c>
      <c r="F132" s="68">
        <f>IF(E132=0,0,G132/E132)</f>
        <v/>
      </c>
      <c r="G132" s="68" t="n">
        <v>27757.4</v>
      </c>
      <c r="H132" s="69" t="n"/>
      <c r="I132" s="68">
        <f>IF(H132="","",E132*H132)</f>
        <v/>
      </c>
      <c r="J132" s="68">
        <f>IF(I132="","",G132-I132)</f>
        <v/>
      </c>
    </row>
    <row r="133" ht="15" customHeight="1">
      <c r="A133" s="65" t="n">
        <v>129</v>
      </c>
      <c r="B133" s="65" t="inlineStr">
        <is>
          <t>02-15-01</t>
        </is>
      </c>
      <c r="C133" s="66" t="inlineStr">
        <is>
          <t>Крышка Т/Х-образной секции, B</t>
        </is>
      </c>
      <c r="D133" s="65" t="inlineStr">
        <is>
          <t>ШТ</t>
        </is>
      </c>
      <c r="E133" s="67" t="n">
        <v>3</v>
      </c>
      <c r="F133" s="68">
        <f>IF(E133=0,0,G133/E133)</f>
        <v/>
      </c>
      <c r="G133" s="68" t="n">
        <v>10409.01</v>
      </c>
      <c r="H133" s="69" t="n"/>
      <c r="I133" s="68">
        <f>IF(H133="","",E133*H133)</f>
        <v/>
      </c>
      <c r="J133" s="68">
        <f>IF(I133="","",G133-I133)</f>
        <v/>
      </c>
    </row>
    <row r="134" ht="15" customHeight="1">
      <c r="A134" s="65" t="n">
        <v>130</v>
      </c>
      <c r="B134" s="65" t="inlineStr">
        <is>
          <t>02-15-01</t>
        </is>
      </c>
      <c r="C134" s="66" t="inlineStr">
        <is>
          <t>Крышка Т/Х-образной секции, B</t>
        </is>
      </c>
      <c r="D134" s="65" t="inlineStr">
        <is>
          <t>ШТ</t>
        </is>
      </c>
      <c r="E134" s="67" t="n">
        <v>3</v>
      </c>
      <c r="F134" s="68">
        <f>IF(E134=0,0,G134/E134)</f>
        <v/>
      </c>
      <c r="G134" s="68" t="n">
        <v>2031.63</v>
      </c>
      <c r="H134" s="69" t="n"/>
      <c r="I134" s="68">
        <f>IF(H134="","",E134*H134)</f>
        <v/>
      </c>
      <c r="J134" s="68">
        <f>IF(I134="","",G134-I134)</f>
        <v/>
      </c>
    </row>
    <row r="135" ht="15" customHeight="1">
      <c r="A135" s="65" t="n">
        <v>131</v>
      </c>
      <c r="B135" s="65" t="inlineStr">
        <is>
          <t>02-15-01</t>
        </is>
      </c>
      <c r="C135" s="66" t="inlineStr">
        <is>
          <t>Крышка угловой секции 90°, B</t>
        </is>
      </c>
      <c r="D135" s="65" t="inlineStr">
        <is>
          <t>ШТ</t>
        </is>
      </c>
      <c r="E135" s="67" t="n">
        <v>4</v>
      </c>
      <c r="F135" s="68">
        <f>IF(E135=0,0,G135/E135)</f>
        <v/>
      </c>
      <c r="G135" s="68" t="n">
        <v>6186.88</v>
      </c>
      <c r="H135" s="69" t="n"/>
      <c r="I135" s="68">
        <f>IF(H135="","",E135*H135)</f>
        <v/>
      </c>
      <c r="J135" s="68">
        <f>IF(I135="","",G135-I135)</f>
        <v/>
      </c>
    </row>
    <row r="136" ht="15" customHeight="1">
      <c r="A136" s="65" t="n">
        <v>132</v>
      </c>
      <c r="B136" s="65" t="inlineStr">
        <is>
          <t>02-15-01</t>
        </is>
      </c>
      <c r="C136" s="66" t="inlineStr">
        <is>
          <t>Шпилька резьбовая M8x1000 мм,высокопрочная, класс прочности 5.8, DIN</t>
        </is>
      </c>
      <c r="D136" s="65" t="inlineStr">
        <is>
          <t>ШТ</t>
        </is>
      </c>
      <c r="E136" s="67" t="n">
        <v>300</v>
      </c>
      <c r="F136" s="68">
        <f>IF(E136=0,0,G136/E136)</f>
        <v/>
      </c>
      <c r="G136" s="68" t="n">
        <v>55182</v>
      </c>
      <c r="H136" s="69" t="n"/>
      <c r="I136" s="68">
        <f>IF(H136="","",E136*H136)</f>
        <v/>
      </c>
      <c r="J136" s="68">
        <f>IF(I136="","",G136-I136)</f>
        <v/>
      </c>
    </row>
    <row r="137" ht="15" customHeight="1">
      <c r="A137" s="65" t="n">
        <v>133</v>
      </c>
      <c r="B137" s="65" t="inlineStr">
        <is>
          <t>02-15-01</t>
        </is>
      </c>
      <c r="C137" s="66" t="inlineStr">
        <is>
          <t>Шпилька резьбовая M8x2000 мм,высокопрочная, класс прочности 5.8, DIN</t>
        </is>
      </c>
      <c r="D137" s="65" t="inlineStr">
        <is>
          <t>ШТ</t>
        </is>
      </c>
      <c r="E137" s="67" t="n">
        <v>430</v>
      </c>
      <c r="F137" s="68">
        <f>IF(E137=0,0,G137/E137)</f>
        <v/>
      </c>
      <c r="G137" s="68" t="n">
        <v>140205.8</v>
      </c>
      <c r="H137" s="69" t="n"/>
      <c r="I137" s="68">
        <f>IF(H137="","",E137*H137)</f>
        <v/>
      </c>
      <c r="J137" s="68">
        <f>IF(I137="","",G137-I137)</f>
        <v/>
      </c>
    </row>
    <row r="138" ht="15" customHeight="1">
      <c r="A138" s="65" t="n">
        <v>134</v>
      </c>
      <c r="B138" s="65" t="inlineStr">
        <is>
          <t>02-15-01</t>
        </is>
      </c>
      <c r="C138" s="66" t="inlineStr">
        <is>
          <t>Рейка, U-профиль, L</t>
        </is>
      </c>
      <c r="D138" s="65" t="inlineStr">
        <is>
          <t>ШТ</t>
        </is>
      </c>
      <c r="E138" s="67" t="n">
        <v>183</v>
      </c>
      <c r="F138" s="68">
        <f>IF(E138=0,0,G138/E138)</f>
        <v/>
      </c>
      <c r="G138" s="68" t="n">
        <v>82467.12</v>
      </c>
      <c r="H138" s="69" t="n"/>
      <c r="I138" s="68">
        <f>IF(H138="","",E138*H138)</f>
        <v/>
      </c>
      <c r="J138" s="68">
        <f>IF(I138="","",G138-I138)</f>
        <v/>
      </c>
    </row>
    <row r="139" ht="15" customHeight="1">
      <c r="A139" s="65" t="n">
        <v>135</v>
      </c>
      <c r="B139" s="65" t="inlineStr">
        <is>
          <t>02-15-01</t>
        </is>
      </c>
      <c r="C139" s="66" t="inlineStr">
        <is>
          <t>Рейка, U-профиль, L</t>
        </is>
      </c>
      <c r="D139" s="65" t="inlineStr">
        <is>
          <t>ШТ</t>
        </is>
      </c>
      <c r="E139" s="67" t="n">
        <v>149</v>
      </c>
      <c r="F139" s="68">
        <f>IF(E139=0,0,G139/E139)</f>
        <v/>
      </c>
      <c r="G139" s="68" t="n">
        <v>102149.93</v>
      </c>
      <c r="H139" s="69" t="n"/>
      <c r="I139" s="68">
        <f>IF(H139="","",E139*H139)</f>
        <v/>
      </c>
      <c r="J139" s="68">
        <f>IF(I139="","",G139-I139)</f>
        <v/>
      </c>
    </row>
    <row r="140" ht="15" customHeight="1">
      <c r="A140" s="65" t="n">
        <v>136</v>
      </c>
      <c r="B140" s="65" t="inlineStr">
        <is>
          <t>02-15-01</t>
        </is>
      </c>
      <c r="C140" s="66" t="inlineStr">
        <is>
          <t>Рейка, U-профиль, L</t>
        </is>
      </c>
      <c r="D140" s="65" t="inlineStr">
        <is>
          <t>ШТ</t>
        </is>
      </c>
      <c r="E140" s="67" t="n">
        <v>28</v>
      </c>
      <c r="F140" s="68">
        <f>IF(E140=0,0,G140/E140)</f>
        <v/>
      </c>
      <c r="G140" s="68" t="n">
        <v>16082.36</v>
      </c>
      <c r="H140" s="69" t="n"/>
      <c r="I140" s="68">
        <f>IF(H140="","",E140*H140)</f>
        <v/>
      </c>
      <c r="J140" s="68">
        <f>IF(I140="","",G140-I140)</f>
        <v/>
      </c>
    </row>
    <row r="141" ht="15" customHeight="1">
      <c r="A141" s="65" t="n">
        <v>137</v>
      </c>
      <c r="B141" s="65" t="inlineStr">
        <is>
          <t>02-15-01</t>
        </is>
      </c>
      <c r="C141" s="66" t="inlineStr">
        <is>
          <t>Фиксатор безвинтовой универсальный, нержавеющая сталь</t>
        </is>
      </c>
      <c r="D141" s="65" t="inlineStr">
        <is>
          <t>ШТ</t>
        </is>
      </c>
      <c r="E141" s="67" t="n">
        <v>1050</v>
      </c>
      <c r="F141" s="68">
        <f>IF(E141=0,0,G141/E141)</f>
        <v/>
      </c>
      <c r="G141" s="68" t="n">
        <v>122902.5</v>
      </c>
      <c r="H141" s="69" t="n"/>
      <c r="I141" s="68">
        <f>IF(H141="","",E141*H141)</f>
        <v/>
      </c>
      <c r="J141" s="68">
        <f>IF(I141="","",G141-I141)</f>
        <v/>
      </c>
    </row>
    <row r="142" ht="15" customHeight="1">
      <c r="A142" s="65" t="n">
        <v>138</v>
      </c>
      <c r="B142" s="65" t="inlineStr">
        <is>
          <t>02-15-01</t>
        </is>
      </c>
      <c r="C142" s="66" t="inlineStr">
        <is>
          <t>Гайка шестигранная М8х7, сталь, G</t>
        </is>
      </c>
      <c r="D142" s="65" t="inlineStr">
        <is>
          <t>ШТ</t>
        </is>
      </c>
      <c r="E142" s="67" t="n">
        <v>3000</v>
      </c>
      <c r="F142" s="68">
        <f>IF(E142=0,0,G142/E142)</f>
        <v/>
      </c>
      <c r="G142" s="68" t="n">
        <v>16320</v>
      </c>
      <c r="H142" s="69" t="n"/>
      <c r="I142" s="68">
        <f>IF(H142="","",E142*H142)</f>
        <v/>
      </c>
      <c r="J142" s="68">
        <f>IF(I142="","",G142-I142)</f>
        <v/>
      </c>
    </row>
    <row r="143" ht="15" customHeight="1">
      <c r="A143" s="65" t="n">
        <v>139</v>
      </c>
      <c r="B143" s="65" t="inlineStr">
        <is>
          <t>02-15-01</t>
        </is>
      </c>
      <c r="C143" s="66" t="inlineStr">
        <is>
          <t>Комплект Болт+Шайба+Гайка M10x110 мм</t>
        </is>
      </c>
      <c r="D143" s="65" t="inlineStr">
        <is>
          <t>ШТ</t>
        </is>
      </c>
      <c r="E143" s="67" t="n">
        <v>400</v>
      </c>
      <c r="F143" s="68">
        <f>IF(E143=0,0,G143/E143)</f>
        <v/>
      </c>
      <c r="G143" s="68" t="n">
        <v>10868</v>
      </c>
      <c r="H143" s="69" t="n"/>
      <c r="I143" s="68">
        <f>IF(H143="","",E143*H143)</f>
        <v/>
      </c>
      <c r="J143" s="68">
        <f>IF(I143="","",G143-I143)</f>
        <v/>
      </c>
    </row>
    <row r="144" ht="15" customHeight="1">
      <c r="A144" s="65" t="n">
        <v>140</v>
      </c>
      <c r="B144" s="65" t="inlineStr">
        <is>
          <t>02-15-01</t>
        </is>
      </c>
      <c r="C144" s="66" t="inlineStr">
        <is>
          <t>Комплект крепежный FRSB 6X12 G, сталь, G</t>
        </is>
      </c>
      <c r="D144" s="65" t="inlineStr">
        <is>
          <t>ШТ</t>
        </is>
      </c>
      <c r="E144" s="67" t="n">
        <v>400</v>
      </c>
      <c r="F144" s="68">
        <f>IF(E144=0,0,G144/E144)</f>
        <v/>
      </c>
      <c r="G144" s="68" t="n">
        <v>8696</v>
      </c>
      <c r="H144" s="69" t="n"/>
      <c r="I144" s="68">
        <f>IF(H144="","",E144*H144)</f>
        <v/>
      </c>
      <c r="J144" s="68">
        <f>IF(I144="","",G144-I144)</f>
        <v/>
      </c>
    </row>
    <row r="145" ht="15" customHeight="1">
      <c r="A145" s="65" t="n">
        <v>141</v>
      </c>
      <c r="B145" s="65" t="inlineStr">
        <is>
          <t>02-15-01</t>
        </is>
      </c>
      <c r="C145" s="66" t="inlineStr">
        <is>
          <t>Комплект крепежный FRSB 6X20 G, сталь, G</t>
        </is>
      </c>
      <c r="D145" s="65" t="inlineStr">
        <is>
          <t>ШТ</t>
        </is>
      </c>
      <c r="E145" s="67" t="n">
        <v>800</v>
      </c>
      <c r="F145" s="68">
        <f>IF(E145=0,0,G145/E145)</f>
        <v/>
      </c>
      <c r="G145" s="68" t="n">
        <v>29432</v>
      </c>
      <c r="H145" s="69" t="n"/>
      <c r="I145" s="68">
        <f>IF(H145="","",E145*H145)</f>
        <v/>
      </c>
      <c r="J145" s="68">
        <f>IF(I145="","",G145-I145)</f>
        <v/>
      </c>
    </row>
    <row r="146" ht="15" customHeight="1">
      <c r="A146" s="65" t="n">
        <v>142</v>
      </c>
      <c r="B146" s="65" t="inlineStr">
        <is>
          <t>02-15-01</t>
        </is>
      </c>
      <c r="C146" s="66" t="inlineStr">
        <is>
          <t>Подвес трапециевидный, сталь, FS</t>
        </is>
      </c>
      <c r="D146" s="65" t="inlineStr">
        <is>
          <t>ШТ</t>
        </is>
      </c>
      <c r="E146" s="67" t="n">
        <v>380</v>
      </c>
      <c r="F146" s="68">
        <f>IF(E146=0,0,G146/E146)</f>
        <v/>
      </c>
      <c r="G146" s="68" t="n">
        <v>174739.2</v>
      </c>
      <c r="H146" s="69" t="n"/>
      <c r="I146" s="68">
        <f>IF(H146="","",E146*H146)</f>
        <v/>
      </c>
      <c r="J146" s="68">
        <f>IF(I146="","",G146-I146)</f>
        <v/>
      </c>
    </row>
    <row r="147" ht="15" customHeight="1">
      <c r="A147" s="65" t="n">
        <v>143</v>
      </c>
      <c r="B147" s="65" t="inlineStr">
        <is>
          <t>02-15-01</t>
        </is>
      </c>
      <c r="C147" s="66" t="inlineStr">
        <is>
          <t>Переходник/концевик B</t>
        </is>
      </c>
      <c r="D147" s="65" t="inlineStr">
        <is>
          <t>ШТ</t>
        </is>
      </c>
      <c r="E147" s="67" t="n">
        <v>4</v>
      </c>
      <c r="F147" s="68">
        <f>IF(E147=0,0,G147/E147)</f>
        <v/>
      </c>
      <c r="G147" s="68" t="n">
        <v>2407.84</v>
      </c>
      <c r="H147" s="69" t="n"/>
      <c r="I147" s="68">
        <f>IF(H147="","",E147*H147)</f>
        <v/>
      </c>
      <c r="J147" s="68">
        <f>IF(I147="","",G147-I147)</f>
        <v/>
      </c>
    </row>
    <row r="148" ht="15" customHeight="1">
      <c r="A148" s="65" t="n">
        <v>144</v>
      </c>
      <c r="B148" s="65" t="inlineStr">
        <is>
          <t>02-15-01</t>
        </is>
      </c>
      <c r="C148" s="66" t="inlineStr">
        <is>
          <t>Переходник/концевик B</t>
        </is>
      </c>
      <c r="D148" s="65" t="inlineStr">
        <is>
          <t>ШТ</t>
        </is>
      </c>
      <c r="E148" s="67" t="n">
        <v>3</v>
      </c>
      <c r="F148" s="68">
        <f>IF(E148=0,0,G148/E148)</f>
        <v/>
      </c>
      <c r="G148" s="68" t="n">
        <v>2382.78</v>
      </c>
      <c r="H148" s="69" t="n"/>
      <c r="I148" s="68">
        <f>IF(H148="","",E148*H148)</f>
        <v/>
      </c>
      <c r="J148" s="68">
        <f>IF(I148="","",G148-I148)</f>
        <v/>
      </c>
    </row>
    <row r="149" ht="15" customHeight="1">
      <c r="A149" s="65" t="n">
        <v>145</v>
      </c>
      <c r="B149" s="65" t="inlineStr">
        <is>
          <t>02-15-01</t>
        </is>
      </c>
      <c r="C149" s="66" t="inlineStr">
        <is>
          <t>Соединитель продольный RLVK 60 FS для лотка MKS,SKS 60 мм</t>
        </is>
      </c>
      <c r="D149" s="65" t="inlineStr">
        <is>
          <t>ШТ</t>
        </is>
      </c>
      <c r="E149" s="67" t="n">
        <v>200</v>
      </c>
      <c r="F149" s="68">
        <f>IF(E149=0,0,G149/E149)</f>
        <v/>
      </c>
      <c r="G149" s="68" t="n">
        <v>56350</v>
      </c>
      <c r="H149" s="69" t="n"/>
      <c r="I149" s="68">
        <f>IF(H149="","",E149*H149)</f>
        <v/>
      </c>
      <c r="J149" s="68">
        <f>IF(I149="","",G149-I149)</f>
        <v/>
      </c>
    </row>
    <row r="150" ht="15" customHeight="1">
      <c r="A150" s="65" t="n">
        <v>146</v>
      </c>
      <c r="B150" s="65" t="inlineStr">
        <is>
          <t>02-15-01</t>
        </is>
      </c>
      <c r="C150" s="66" t="inlineStr">
        <is>
          <t>Соединитель продольный RLVL 85 FS для лотка MKS,SKS 85 мм</t>
        </is>
      </c>
      <c r="D150" s="65" t="inlineStr">
        <is>
          <t>ШТ</t>
        </is>
      </c>
      <c r="E150" s="67" t="n">
        <v>200</v>
      </c>
      <c r="F150" s="68">
        <f>IF(E150=0,0,G150/E150)</f>
        <v/>
      </c>
      <c r="G150" s="68" t="n">
        <v>19564</v>
      </c>
      <c r="H150" s="69" t="n"/>
      <c r="I150" s="68">
        <f>IF(H150="","",E150*H150)</f>
        <v/>
      </c>
      <c r="J150" s="68">
        <f>IF(I150="","",G150-I150)</f>
        <v/>
      </c>
    </row>
    <row r="151" ht="15" customHeight="1">
      <c r="A151" s="65" t="n">
        <v>147</v>
      </c>
      <c r="B151" s="65" t="inlineStr">
        <is>
          <t>02-15-01</t>
        </is>
      </c>
      <c r="C151" s="66" t="inlineStr">
        <is>
          <t>Соединитель, продольный/угловой, L</t>
        </is>
      </c>
      <c r="D151" s="65" t="inlineStr">
        <is>
          <t>ШТ</t>
        </is>
      </c>
      <c r="E151" s="67" t="n">
        <v>40</v>
      </c>
      <c r="F151" s="68">
        <f>IF(E151=0,0,G151/E151)</f>
        <v/>
      </c>
      <c r="G151" s="68" t="n">
        <v>28426</v>
      </c>
      <c r="H151" s="69" t="n"/>
      <c r="I151" s="68">
        <f>IF(H151="","",E151*H151)</f>
        <v/>
      </c>
      <c r="J151" s="68">
        <f>IF(I151="","",G151-I151)</f>
        <v/>
      </c>
    </row>
    <row r="152" ht="15" customHeight="1">
      <c r="A152" s="65" t="n">
        <v>148</v>
      </c>
      <c r="B152" s="65" t="inlineStr">
        <is>
          <t>02-15-01</t>
        </is>
      </c>
      <c r="C152" s="66" t="inlineStr">
        <is>
          <t>Соединитель, продольный/угловой, L</t>
        </is>
      </c>
      <c r="D152" s="65" t="inlineStr">
        <is>
          <t>ШТ</t>
        </is>
      </c>
      <c r="E152" s="67" t="n">
        <v>130</v>
      </c>
      <c r="F152" s="68">
        <f>IF(E152=0,0,G152/E152)</f>
        <v/>
      </c>
      <c r="G152" s="68" t="n">
        <v>70103.8</v>
      </c>
      <c r="H152" s="69" t="n"/>
      <c r="I152" s="68">
        <f>IF(H152="","",E152*H152)</f>
        <v/>
      </c>
      <c r="J152" s="68">
        <f>IF(I152="","",G152-I152)</f>
        <v/>
      </c>
    </row>
    <row r="153" ht="15" customHeight="1">
      <c r="A153" s="65" t="n">
        <v>149</v>
      </c>
      <c r="B153" s="65" t="inlineStr">
        <is>
          <t>02-15-01</t>
        </is>
      </c>
      <c r="C153" s="66" t="inlineStr">
        <is>
          <t>Соединитель, шарнирный, L</t>
        </is>
      </c>
      <c r="D153" s="65" t="inlineStr">
        <is>
          <t>ШТ</t>
        </is>
      </c>
      <c r="E153" s="67" t="n">
        <v>40</v>
      </c>
      <c r="F153" s="68">
        <f>IF(E153=0,0,G153/E153)</f>
        <v/>
      </c>
      <c r="G153" s="68" t="n">
        <v>15049.2</v>
      </c>
      <c r="H153" s="69" t="n"/>
      <c r="I153" s="68">
        <f>IF(H153="","",E153*H153)</f>
        <v/>
      </c>
      <c r="J153" s="68">
        <f>IF(I153="","",G153-I153)</f>
        <v/>
      </c>
    </row>
    <row r="154" ht="15" customHeight="1">
      <c r="A154" s="65" t="n">
        <v>150</v>
      </c>
      <c r="B154" s="65" t="inlineStr">
        <is>
          <t>02-15-01</t>
        </is>
      </c>
      <c r="C154" s="66" t="inlineStr">
        <is>
          <t>Соединитель, шарнирный, L</t>
        </is>
      </c>
      <c r="D154" s="65" t="inlineStr">
        <is>
          <t>ШТ</t>
        </is>
      </c>
      <c r="E154" s="67" t="n">
        <v>50</v>
      </c>
      <c r="F154" s="68">
        <f>IF(E154=0,0,G154/E154)</f>
        <v/>
      </c>
      <c r="G154" s="68" t="n">
        <v>73406.5</v>
      </c>
      <c r="H154" s="69" t="n"/>
      <c r="I154" s="68">
        <f>IF(H154="","",E154*H154)</f>
        <v/>
      </c>
      <c r="J154" s="68">
        <f>IF(I154="","",G154-I154)</f>
        <v/>
      </c>
    </row>
    <row r="155" ht="15" customHeight="1">
      <c r="A155" s="65" t="n">
        <v>151</v>
      </c>
      <c r="B155" s="65" t="inlineStr">
        <is>
          <t>02-15-01</t>
        </is>
      </c>
      <c r="C155" s="66" t="inlineStr">
        <is>
          <t>Соединитель, шарнирный, L</t>
        </is>
      </c>
      <c r="D155" s="65" t="inlineStr">
        <is>
          <t>ШТ</t>
        </is>
      </c>
      <c r="E155" s="67" t="n">
        <v>30</v>
      </c>
      <c r="F155" s="68">
        <f>IF(E155=0,0,G155/E155)</f>
        <v/>
      </c>
      <c r="G155" s="68" t="n">
        <v>39127.8</v>
      </c>
      <c r="H155" s="69" t="n"/>
      <c r="I155" s="68">
        <f>IF(H155="","",E155*H155)</f>
        <v/>
      </c>
      <c r="J155" s="68">
        <f>IF(I155="","",G155-I155)</f>
        <v/>
      </c>
    </row>
    <row r="156" ht="15" customHeight="1">
      <c r="A156" s="65" t="n">
        <v>152</v>
      </c>
      <c r="B156" s="65" t="inlineStr">
        <is>
          <t>02-15-01</t>
        </is>
      </c>
      <c r="C156" s="66" t="inlineStr">
        <is>
          <t>Струбцина М8, чугун, G</t>
        </is>
      </c>
      <c r="D156" s="65" t="inlineStr">
        <is>
          <t>ШТ</t>
        </is>
      </c>
      <c r="E156" s="67" t="n">
        <v>400</v>
      </c>
      <c r="F156" s="68">
        <f>IF(E156=0,0,G156/E156)</f>
        <v/>
      </c>
      <c r="G156" s="68" t="n">
        <v>204000</v>
      </c>
      <c r="H156" s="69" t="n"/>
      <c r="I156" s="68">
        <f>IF(H156="","",E156*H156)</f>
        <v/>
      </c>
      <c r="J156" s="68">
        <f>IF(I156="","",G156-I156)</f>
        <v/>
      </c>
    </row>
    <row r="157" ht="15" customHeight="1">
      <c r="A157" s="65" t="n">
        <v>153</v>
      </c>
      <c r="B157" s="65" t="inlineStr">
        <is>
          <t>02-15-01</t>
        </is>
      </c>
      <c r="C157" s="66" t="inlineStr">
        <is>
          <t>Шайба с узкими полями M8, D</t>
        </is>
      </c>
      <c r="D157" s="65" t="inlineStr">
        <is>
          <t>ШТ</t>
        </is>
      </c>
      <c r="E157" s="67" t="n">
        <v>3000</v>
      </c>
      <c r="F157" s="68">
        <f>IF(E157=0,0,G157/E157)</f>
        <v/>
      </c>
      <c r="G157" s="68" t="n">
        <v>14550</v>
      </c>
      <c r="H157" s="69" t="n"/>
      <c r="I157" s="68">
        <f>IF(H157="","",E157*H157)</f>
        <v/>
      </c>
      <c r="J157" s="68">
        <f>IF(I157="","",G157-I157)</f>
        <v/>
      </c>
    </row>
    <row r="158" ht="15" customHeight="1">
      <c r="A158" s="65" t="n">
        <v>154</v>
      </c>
      <c r="B158" s="65" t="inlineStr">
        <is>
          <t>02-15-01</t>
        </is>
      </c>
      <c r="C158" s="66" t="inlineStr">
        <is>
          <t>Шайба с широкими полями М6, D</t>
        </is>
      </c>
      <c r="D158" s="65" t="inlineStr">
        <is>
          <t>ШТ</t>
        </is>
      </c>
      <c r="E158" s="67" t="n">
        <v>500</v>
      </c>
      <c r="F158" s="68">
        <f>IF(E158=0,0,G158/E158)</f>
        <v/>
      </c>
      <c r="G158" s="68" t="n">
        <v>2005</v>
      </c>
      <c r="H158" s="69" t="n"/>
      <c r="I158" s="68">
        <f>IF(H158="","",E158*H158)</f>
        <v/>
      </c>
      <c r="J158" s="68">
        <f>IF(I158="","",G158-I158)</f>
        <v/>
      </c>
    </row>
    <row r="159" ht="15" customHeight="1">
      <c r="A159" s="65" t="n">
        <v>155</v>
      </c>
      <c r="B159" s="65" t="inlineStr">
        <is>
          <t>02-15-01</t>
        </is>
      </c>
      <c r="C159" s="66" t="inlineStr">
        <is>
          <t>Лоток неперф. 80х100х1,0 L3000 мм "Быстрый монтаж ПЛЮС</t>
        </is>
      </c>
      <c r="D159" s="65" t="inlineStr">
        <is>
          <t>м</t>
        </is>
      </c>
      <c r="E159" s="67" t="n">
        <v>420</v>
      </c>
      <c r="F159" s="68">
        <f>IF(E159=0,0,G159/E159)</f>
        <v/>
      </c>
      <c r="G159" s="68" t="n">
        <v>193132.8</v>
      </c>
      <c r="H159" s="69" t="n"/>
      <c r="I159" s="68">
        <f>IF(H159="","",E159*H159)</f>
        <v/>
      </c>
      <c r="J159" s="68">
        <f>IF(I159="","",G159-I159)</f>
        <v/>
      </c>
    </row>
    <row r="160" ht="15" customHeight="1">
      <c r="A160" s="65" t="n">
        <v>156</v>
      </c>
      <c r="B160" s="65" t="inlineStr">
        <is>
          <t>02-15-01</t>
        </is>
      </c>
      <c r="C160" s="66" t="inlineStr">
        <is>
          <t>Лоток неперф. 80х200х1,0 L3000 мм "Быстрый монтаж ПЛЮС</t>
        </is>
      </c>
      <c r="D160" s="65" t="inlineStr">
        <is>
          <t>м</t>
        </is>
      </c>
      <c r="E160" s="67" t="n">
        <v>290</v>
      </c>
      <c r="F160" s="68">
        <f>IF(E160=0,0,G160/E160)</f>
        <v/>
      </c>
      <c r="G160" s="68" t="n">
        <v>157600.5</v>
      </c>
      <c r="H160" s="69" t="n"/>
      <c r="I160" s="68">
        <f>IF(H160="","",E160*H160)</f>
        <v/>
      </c>
      <c r="J160" s="68">
        <f>IF(I160="","",G160-I160)</f>
        <v/>
      </c>
    </row>
    <row r="161" ht="15" customHeight="1">
      <c r="A161" s="65" t="n">
        <v>157</v>
      </c>
      <c r="B161" s="65" t="inlineStr">
        <is>
          <t>02-15-01</t>
        </is>
      </c>
      <c r="C161" s="66" t="inlineStr">
        <is>
          <t>Лоток неперф. 80х300х1,0 L3000 мм "Быстрый монтаж ПЛЮС"</t>
        </is>
      </c>
      <c r="D161" s="65" t="inlineStr">
        <is>
          <t>м</t>
        </is>
      </c>
      <c r="E161" s="67" t="n">
        <v>260</v>
      </c>
      <c r="F161" s="68">
        <f>IF(E161=0,0,G161/E161)</f>
        <v/>
      </c>
      <c r="G161" s="68" t="n">
        <v>239114.2</v>
      </c>
      <c r="H161" s="69" t="n"/>
      <c r="I161" s="68">
        <f>IF(H161="","",E161*H161)</f>
        <v/>
      </c>
      <c r="J161" s="68">
        <f>IF(I161="","",G161-I161)</f>
        <v/>
      </c>
    </row>
    <row r="162" ht="15" customHeight="1">
      <c r="A162" s="65" t="n">
        <v>158</v>
      </c>
      <c r="B162" s="65" t="inlineStr">
        <is>
          <t>02-15-01</t>
        </is>
      </c>
      <c r="C162" s="66" t="inlineStr">
        <is>
          <t>Крышка лотка двускатная 100х1,0 L3000 мм</t>
        </is>
      </c>
      <c r="D162" s="65" t="inlineStr">
        <is>
          <t>м</t>
        </is>
      </c>
      <c r="E162" s="67" t="n">
        <v>420</v>
      </c>
      <c r="F162" s="68">
        <f>IF(E162=0,0,G162/E162)</f>
        <v/>
      </c>
      <c r="G162" s="68" t="n">
        <v>632066.4</v>
      </c>
      <c r="H162" s="69" t="n"/>
      <c r="I162" s="68">
        <f>IF(H162="","",E162*H162)</f>
        <v/>
      </c>
      <c r="J162" s="68">
        <f>IF(I162="","",G162-I162)</f>
        <v/>
      </c>
    </row>
    <row r="163" ht="15" customHeight="1">
      <c r="A163" s="65" t="n">
        <v>159</v>
      </c>
      <c r="B163" s="65" t="inlineStr">
        <is>
          <t>02-15-01</t>
        </is>
      </c>
      <c r="C163" s="66" t="inlineStr">
        <is>
          <t>Крышка лотка двускатная 200х1,0 L3000 мм</t>
        </is>
      </c>
      <c r="D163" s="65" t="inlineStr">
        <is>
          <t>м</t>
        </is>
      </c>
      <c r="E163" s="67" t="n">
        <v>290</v>
      </c>
      <c r="F163" s="68">
        <f>IF(E163=0,0,G163/E163)</f>
        <v/>
      </c>
      <c r="G163" s="68" t="n">
        <v>254582.3</v>
      </c>
      <c r="H163" s="69" t="n"/>
      <c r="I163" s="68">
        <f>IF(H163="","",E163*H163)</f>
        <v/>
      </c>
      <c r="J163" s="68">
        <f>IF(I163="","",G163-I163)</f>
        <v/>
      </c>
    </row>
    <row r="164" ht="15" customHeight="1">
      <c r="A164" s="65" t="n">
        <v>160</v>
      </c>
      <c r="B164" s="65" t="inlineStr">
        <is>
          <t>02-15-01</t>
        </is>
      </c>
      <c r="C164" s="66" t="inlineStr">
        <is>
          <t>Крышка лотка двускатная 300х1,0 L3000 мм</t>
        </is>
      </c>
      <c r="D164" s="65" t="inlineStr">
        <is>
          <t>м</t>
        </is>
      </c>
      <c r="E164" s="67" t="n">
        <v>260</v>
      </c>
      <c r="F164" s="68">
        <f>IF(E164=0,0,G164/E164)</f>
        <v/>
      </c>
      <c r="G164" s="68" t="n">
        <v>248895.4</v>
      </c>
      <c r="H164" s="69" t="n"/>
      <c r="I164" s="68">
        <f>IF(H164="","",E164*H164)</f>
        <v/>
      </c>
      <c r="J164" s="68">
        <f>IF(I164="","",G164-I164)</f>
        <v/>
      </c>
    </row>
    <row r="165" ht="15" customHeight="1">
      <c r="A165" s="65" t="n">
        <v>161</v>
      </c>
      <c r="B165" s="65" t="inlineStr">
        <is>
          <t>02-15-01</t>
        </is>
      </c>
      <c r="C165" s="66" t="inlineStr">
        <is>
          <t>Заглушка двускатной крышки 100 мм</t>
        </is>
      </c>
      <c r="D165" s="65" t="inlineStr">
        <is>
          <t>ШТ</t>
        </is>
      </c>
      <c r="E165" s="67" t="n">
        <v>26</v>
      </c>
      <c r="F165" s="68">
        <f>IF(E165=0,0,G165/E165)</f>
        <v/>
      </c>
      <c r="G165" s="68" t="n">
        <v>7868.9</v>
      </c>
      <c r="H165" s="69" t="n"/>
      <c r="I165" s="68">
        <f>IF(H165="","",E165*H165)</f>
        <v/>
      </c>
      <c r="J165" s="68">
        <f>IF(I165="","",G165-I165)</f>
        <v/>
      </c>
    </row>
    <row r="166" ht="15" customHeight="1">
      <c r="A166" s="65" t="n">
        <v>162</v>
      </c>
      <c r="B166" s="65" t="inlineStr">
        <is>
          <t>02-15-01</t>
        </is>
      </c>
      <c r="C166" s="66" t="inlineStr">
        <is>
          <t>Заглушка двускатной крышки 200 мм</t>
        </is>
      </c>
      <c r="D166" s="65" t="inlineStr">
        <is>
          <t>ШТ</t>
        </is>
      </c>
      <c r="E166" s="67" t="n">
        <v>4</v>
      </c>
      <c r="F166" s="68">
        <f>IF(E166=0,0,G166/E166)</f>
        <v/>
      </c>
      <c r="G166" s="68" t="n">
        <v>4180.32</v>
      </c>
      <c r="H166" s="69" t="n"/>
      <c r="I166" s="68">
        <f>IF(H166="","",E166*H166)</f>
        <v/>
      </c>
      <c r="J166" s="68">
        <f>IF(I166="","",G166-I166)</f>
        <v/>
      </c>
    </row>
    <row r="167" ht="15" customHeight="1">
      <c r="A167" s="65" t="n">
        <v>163</v>
      </c>
      <c r="B167" s="65" t="inlineStr">
        <is>
          <t>02-15-01</t>
        </is>
      </c>
      <c r="C167" s="66" t="inlineStr">
        <is>
          <t>Заглушка двускатной крышки 200 мм</t>
        </is>
      </c>
      <c r="D167" s="65" t="inlineStr">
        <is>
          <t>ШТ</t>
        </is>
      </c>
      <c r="E167" s="67" t="n">
        <v>4</v>
      </c>
      <c r="F167" s="68">
        <f>IF(E167=0,0,G167/E167)</f>
        <v/>
      </c>
      <c r="G167" s="68" t="n">
        <v>4180.32</v>
      </c>
      <c r="H167" s="69" t="n"/>
      <c r="I167" s="68">
        <f>IF(H167="","",E167*H167)</f>
        <v/>
      </c>
      <c r="J167" s="68">
        <f>IF(I167="","",G167-I167)</f>
        <v/>
      </c>
    </row>
    <row r="168" ht="15" customHeight="1">
      <c r="A168" s="65" t="n">
        <v>164</v>
      </c>
      <c r="B168" s="65" t="inlineStr">
        <is>
          <t>02-15-01</t>
        </is>
      </c>
      <c r="C168" s="66" t="inlineStr">
        <is>
          <t>Держатель двускатной крышки для лотка 100-</t>
        </is>
      </c>
      <c r="D168" s="65" t="inlineStr">
        <is>
          <t>ШТ</t>
        </is>
      </c>
      <c r="E168" s="67" t="n">
        <v>420</v>
      </c>
      <c r="F168" s="68">
        <f>IF(E168=0,0,G168/E168)</f>
        <v/>
      </c>
      <c r="G168" s="68" t="n">
        <v>166794.6</v>
      </c>
      <c r="H168" s="69" t="n"/>
      <c r="I168" s="68">
        <f>IF(H168="","",E168*H168)</f>
        <v/>
      </c>
      <c r="J168" s="68">
        <f>IF(I168="","",G168-I168)</f>
        <v/>
      </c>
    </row>
    <row r="169" ht="15" customHeight="1">
      <c r="A169" s="65" t="n">
        <v>165</v>
      </c>
      <c r="B169" s="65" t="inlineStr">
        <is>
          <t>02-15-01</t>
        </is>
      </c>
      <c r="C169" s="66" t="inlineStr">
        <is>
          <t>Держатель двускатной крышки для лотка 200-</t>
        </is>
      </c>
      <c r="D169" s="65" t="inlineStr">
        <is>
          <t>ШТ</t>
        </is>
      </c>
      <c r="E169" s="67" t="n">
        <v>290</v>
      </c>
      <c r="F169" s="68">
        <f>IF(E169=0,0,G169/E169)</f>
        <v/>
      </c>
      <c r="G169" s="68" t="n">
        <v>86556.3</v>
      </c>
      <c r="H169" s="69" t="n"/>
      <c r="I169" s="68">
        <f>IF(H169="","",E169*H169)</f>
        <v/>
      </c>
      <c r="J169" s="68">
        <f>IF(I169="","",G169-I169)</f>
        <v/>
      </c>
    </row>
    <row r="170" ht="18.75" customHeight="1">
      <c r="A170" s="65" t="n">
        <v>166</v>
      </c>
      <c r="B170" s="65" t="inlineStr">
        <is>
          <t>02-15-01</t>
        </is>
      </c>
      <c r="C170" s="66" t="inlineStr">
        <is>
          <t>Комплект крепления с бетонным основанием 16 кг для листовых лотков MKSM и SKSM</t>
        </is>
      </c>
      <c r="D170" s="65" t="inlineStr">
        <is>
          <t>ШТ</t>
        </is>
      </c>
      <c r="E170" s="67" t="n">
        <v>580</v>
      </c>
      <c r="F170" s="68">
        <f>IF(E170=0,0,G170/E170)</f>
        <v/>
      </c>
      <c r="G170" s="68" t="n">
        <v>1512947.4</v>
      </c>
      <c r="H170" s="69" t="n"/>
      <c r="I170" s="68">
        <f>IF(H170="","",E170*H170)</f>
        <v/>
      </c>
      <c r="J170" s="68">
        <f>IF(I170="","",G170-I170)</f>
        <v/>
      </c>
    </row>
    <row r="171" ht="15" customHeight="1">
      <c r="A171" s="65" t="n">
        <v>167</v>
      </c>
      <c r="B171" s="65" t="inlineStr">
        <is>
          <t>02-15-01</t>
        </is>
      </c>
      <c r="C171" s="66" t="inlineStr">
        <is>
          <t>Кабельный листовой лоток перфорированный 60x300x3000 мм</t>
        </is>
      </c>
      <c r="D171" s="65" t="inlineStr">
        <is>
          <t>м</t>
        </is>
      </c>
      <c r="E171" s="67" t="n">
        <v>96</v>
      </c>
      <c r="F171" s="68">
        <f>IF(E171=0,0,G171/E171)</f>
        <v/>
      </c>
      <c r="G171" s="68" t="n">
        <v>57788.16</v>
      </c>
      <c r="H171" s="69" t="n"/>
      <c r="I171" s="68">
        <f>IF(H171="","",E171*H171)</f>
        <v/>
      </c>
      <c r="J171" s="68">
        <f>IF(I171="","",G171-I171)</f>
        <v/>
      </c>
    </row>
    <row r="172" ht="15" customHeight="1">
      <c r="A172" s="65" t="n">
        <v>168</v>
      </c>
      <c r="B172" s="65" t="inlineStr">
        <is>
          <t>02-15-01</t>
        </is>
      </c>
      <c r="C172" s="66" t="inlineStr">
        <is>
          <t>Крышка кабельного листового лотка 300x3000 мм</t>
        </is>
      </c>
      <c r="D172" s="65" t="inlineStr">
        <is>
          <t>м</t>
        </is>
      </c>
      <c r="E172" s="67" t="n">
        <v>96</v>
      </c>
      <c r="F172" s="68">
        <f>IF(E172=0,0,G172/E172)</f>
        <v/>
      </c>
      <c r="G172" s="68" t="n">
        <v>64209.6</v>
      </c>
      <c r="H172" s="69" t="n"/>
      <c r="I172" s="68">
        <f>IF(H172="","",E172*H172)</f>
        <v/>
      </c>
      <c r="J172" s="68">
        <f>IF(I172="","",G172-I172)</f>
        <v/>
      </c>
    </row>
    <row r="173" ht="15" customHeight="1">
      <c r="A173" s="65" t="n">
        <v>169</v>
      </c>
      <c r="B173" s="65" t="inlineStr">
        <is>
          <t>02-15-01</t>
        </is>
      </c>
      <c r="C173" s="66" t="inlineStr">
        <is>
          <t>Угловая секция 90° 60x300 мм</t>
        </is>
      </c>
      <c r="D173" s="65" t="inlineStr">
        <is>
          <t>ШТ</t>
        </is>
      </c>
      <c r="E173" s="67" t="n">
        <v>1</v>
      </c>
      <c r="F173" s="68">
        <f>IF(E173=0,0,G173/E173)</f>
        <v/>
      </c>
      <c r="G173" s="68" t="n">
        <v>3252.29</v>
      </c>
      <c r="H173" s="69" t="n"/>
      <c r="I173" s="68">
        <f>IF(H173="","",E173*H173)</f>
        <v/>
      </c>
      <c r="J173" s="68">
        <f>IF(I173="","",G173-I173)</f>
        <v/>
      </c>
    </row>
    <row r="174" ht="15" customHeight="1">
      <c r="A174" s="65" t="n">
        <v>170</v>
      </c>
      <c r="B174" s="65" t="inlineStr">
        <is>
          <t>02-15-01</t>
        </is>
      </c>
      <c r="C174" s="66" t="inlineStr">
        <is>
          <t>Крышка угловой секции 90° 300 мм</t>
        </is>
      </c>
      <c r="D174" s="65" t="inlineStr">
        <is>
          <t>ШТ</t>
        </is>
      </c>
      <c r="E174" s="67" t="n">
        <v>1</v>
      </c>
      <c r="F174" s="68">
        <f>IF(E174=0,0,G174/E174)</f>
        <v/>
      </c>
      <c r="G174" s="68" t="n">
        <v>1759.92</v>
      </c>
      <c r="H174" s="69" t="n"/>
      <c r="I174" s="68">
        <f>IF(H174="","",E174*H174)</f>
        <v/>
      </c>
      <c r="J174" s="68">
        <f>IF(I174="","",G174-I174)</f>
        <v/>
      </c>
    </row>
    <row r="175" ht="15" customHeight="1">
      <c r="A175" s="65" t="n">
        <v>171</v>
      </c>
      <c r="B175" s="65" t="inlineStr">
        <is>
          <t>02-15-01</t>
        </is>
      </c>
      <c r="C175" s="66" t="inlineStr">
        <is>
          <t>T-образная секция 60x300 мм</t>
        </is>
      </c>
      <c r="D175" s="65" t="inlineStr">
        <is>
          <t>ШТ</t>
        </is>
      </c>
      <c r="E175" s="67" t="n">
        <v>7</v>
      </c>
      <c r="F175" s="68">
        <f>IF(E175=0,0,G175/E175)</f>
        <v/>
      </c>
      <c r="G175" s="68" t="n">
        <v>75496.75</v>
      </c>
      <c r="H175" s="69" t="n"/>
      <c r="I175" s="68">
        <f>IF(H175="","",E175*H175)</f>
        <v/>
      </c>
      <c r="J175" s="68">
        <f>IF(I175="","",G175-I175)</f>
        <v/>
      </c>
    </row>
    <row r="176" ht="15" customHeight="1">
      <c r="A176" s="65" t="n">
        <v>172</v>
      </c>
      <c r="B176" s="65" t="inlineStr">
        <is>
          <t>02-15-01</t>
        </is>
      </c>
      <c r="C176" s="66" t="inlineStr">
        <is>
          <t>Крышка T-образной секции 300 мм</t>
        </is>
      </c>
      <c r="D176" s="65" t="inlineStr">
        <is>
          <t>ШТ</t>
        </is>
      </c>
      <c r="E176" s="67" t="n">
        <v>7</v>
      </c>
      <c r="F176" s="68">
        <f>IF(E176=0,0,G176/E176)</f>
        <v/>
      </c>
      <c r="G176" s="68" t="n">
        <v>14923.72</v>
      </c>
      <c r="H176" s="69" t="n"/>
      <c r="I176" s="68">
        <f>IF(H176="","",E176*H176)</f>
        <v/>
      </c>
      <c r="J176" s="68">
        <f>IF(I176="","",G176-I176)</f>
        <v/>
      </c>
    </row>
    <row r="177" ht="15" customHeight="1">
      <c r="A177" s="65" t="n">
        <v>173</v>
      </c>
      <c r="B177" s="65" t="inlineStr">
        <is>
          <t>02-15-01</t>
        </is>
      </c>
      <c r="C177" s="66" t="inlineStr">
        <is>
          <t>Вертикальный регулируемый угол 60x300 мм</t>
        </is>
      </c>
      <c r="D177" s="65" t="inlineStr">
        <is>
          <t>ШТ</t>
        </is>
      </c>
      <c r="E177" s="67" t="n">
        <v>1</v>
      </c>
      <c r="F177" s="68">
        <f>IF(E177=0,0,G177/E177)</f>
        <v/>
      </c>
      <c r="G177" s="68" t="n">
        <v>23368.04</v>
      </c>
      <c r="H177" s="69" t="n"/>
      <c r="I177" s="68">
        <f>IF(H177="","",E177*H177)</f>
        <v/>
      </c>
      <c r="J177" s="68">
        <f>IF(I177="","",G177-I177)</f>
        <v/>
      </c>
    </row>
    <row r="178" ht="15" customHeight="1">
      <c r="A178" s="65" t="n">
        <v>174</v>
      </c>
      <c r="B178" s="65" t="inlineStr">
        <is>
          <t>02-15-01</t>
        </is>
      </c>
      <c r="C178" s="66" t="inlineStr">
        <is>
          <t>Переходник/концевик 60x300 мм</t>
        </is>
      </c>
      <c r="D178" s="65" t="inlineStr">
        <is>
          <t>ШТ</t>
        </is>
      </c>
      <c r="E178" s="67" t="n">
        <v>8</v>
      </c>
      <c r="F178" s="68">
        <f>IF(E178=0,0,G178/E178)</f>
        <v/>
      </c>
      <c r="G178" s="68" t="n">
        <v>21302.96</v>
      </c>
      <c r="H178" s="69" t="n"/>
      <c r="I178" s="68">
        <f>IF(H178="","",E178*H178)</f>
        <v/>
      </c>
      <c r="J178" s="68">
        <f>IF(I178="","",G178-I178)</f>
        <v/>
      </c>
    </row>
    <row r="179" ht="15" customHeight="1">
      <c r="A179" s="65" t="n">
        <v>175</v>
      </c>
      <c r="B179" s="65" t="inlineStr">
        <is>
          <t>02-15-01</t>
        </is>
      </c>
      <c r="C179" s="66" t="inlineStr">
        <is>
          <t>Разделительная полочка 60x3000 мм</t>
        </is>
      </c>
      <c r="D179" s="65" t="inlineStr">
        <is>
          <t>м</t>
        </is>
      </c>
      <c r="E179" s="67" t="n">
        <v>1086</v>
      </c>
      <c r="F179" s="68">
        <f>IF(E179=0,0,G179/E179)</f>
        <v/>
      </c>
      <c r="G179" s="68" t="n">
        <v>226995.72</v>
      </c>
      <c r="H179" s="69" t="n"/>
      <c r="I179" s="68">
        <f>IF(H179="","",E179*H179)</f>
        <v/>
      </c>
      <c r="J179" s="68">
        <f>IF(I179="","",G179-I179)</f>
        <v/>
      </c>
    </row>
    <row r="180" ht="15" customHeight="1">
      <c r="A180" s="65" t="n">
        <v>176</v>
      </c>
      <c r="B180" s="65" t="inlineStr">
        <is>
          <t>02-15-01</t>
        </is>
      </c>
      <c r="C180" s="66" t="inlineStr">
        <is>
          <t>Соединитель разделительной полочки</t>
        </is>
      </c>
      <c r="D180" s="65" t="inlineStr">
        <is>
          <t>ШТ</t>
        </is>
      </c>
      <c r="E180" s="67" t="n">
        <v>362</v>
      </c>
      <c r="F180" s="68">
        <f>IF(E180=0,0,G180/E180)</f>
        <v/>
      </c>
      <c r="G180" s="68" t="n">
        <v>83231.03999999999</v>
      </c>
      <c r="H180" s="69" t="n"/>
      <c r="I180" s="68">
        <f>IF(H180="","",E180*H180)</f>
        <v/>
      </c>
      <c r="J180" s="68">
        <f>IF(I180="","",G180-I180)</f>
        <v/>
      </c>
    </row>
    <row r="181" ht="15" customHeight="1">
      <c r="A181" s="65" t="n">
        <v>177</v>
      </c>
      <c r="B181" s="65" t="inlineStr">
        <is>
          <t>02-15-01</t>
        </is>
      </c>
      <c r="C181" s="66" t="inlineStr">
        <is>
          <t>Профильная рейка 41x21x500 мм</t>
        </is>
      </c>
      <c r="D181" s="65" t="inlineStr">
        <is>
          <t>ШТ</t>
        </is>
      </c>
      <c r="E181" s="67" t="n">
        <v>64</v>
      </c>
      <c r="F181" s="68">
        <f>IF(E181=0,0,G181/E181)</f>
        <v/>
      </c>
      <c r="G181" s="68" t="n">
        <v>38793.6</v>
      </c>
      <c r="H181" s="69" t="n"/>
      <c r="I181" s="68">
        <f>IF(H181="","",E181*H181)</f>
        <v/>
      </c>
      <c r="J181" s="68">
        <f>IF(I181="","",G181-I181)</f>
        <v/>
      </c>
    </row>
    <row r="182" ht="15" customHeight="1">
      <c r="A182" s="65" t="n">
        <v>178</v>
      </c>
      <c r="B182" s="65" t="inlineStr">
        <is>
          <t>02-15-01</t>
        </is>
      </c>
      <c r="C182" s="66" t="inlineStr">
        <is>
          <t>Трапециевидное крепление 100x116 мм</t>
        </is>
      </c>
      <c r="D182" s="65" t="inlineStr">
        <is>
          <t>ШТ</t>
        </is>
      </c>
      <c r="E182" s="67" t="n">
        <v>1446</v>
      </c>
      <c r="F182" s="68">
        <f>IF(E182=0,0,G182/E182)</f>
        <v/>
      </c>
      <c r="G182" s="68" t="n">
        <v>771310.86</v>
      </c>
      <c r="H182" s="69" t="n"/>
      <c r="I182" s="68">
        <f>IF(H182="","",E182*H182)</f>
        <v/>
      </c>
      <c r="J182" s="68">
        <f>IF(I182="","",G182-I182)</f>
        <v/>
      </c>
    </row>
    <row r="183" ht="15" customHeight="1">
      <c r="A183" s="65" t="n">
        <v>179</v>
      </c>
      <c r="B183" s="65" t="inlineStr">
        <is>
          <t>02-15-01</t>
        </is>
      </c>
      <c r="C183" s="66" t="inlineStr">
        <is>
          <t>Фиксатор для трапециевидного крепления 145x10 мм</t>
        </is>
      </c>
      <c r="D183" s="65" t="inlineStr">
        <is>
          <t>ШТ</t>
        </is>
      </c>
      <c r="E183" s="67" t="n">
        <v>1446</v>
      </c>
      <c r="F183" s="68">
        <f>IF(E183=0,0,G183/E183)</f>
        <v/>
      </c>
      <c r="G183" s="68" t="n">
        <v>612930.48</v>
      </c>
      <c r="H183" s="69" t="n"/>
      <c r="I183" s="68">
        <f>IF(H183="","",E183*H183)</f>
        <v/>
      </c>
      <c r="J183" s="68">
        <f>IF(I183="","",G183-I183)</f>
        <v/>
      </c>
    </row>
    <row r="184" ht="15" customHeight="1">
      <c r="A184" s="65" t="n">
        <v>180</v>
      </c>
      <c r="B184" s="65" t="inlineStr">
        <is>
          <t>02-15-01</t>
        </is>
      </c>
      <c r="C184" s="66" t="inlineStr">
        <is>
          <t>Стержень резьбовой M10x1000 мм</t>
        </is>
      </c>
      <c r="D184" s="65" t="inlineStr">
        <is>
          <t>ШТ</t>
        </is>
      </c>
      <c r="E184" s="67" t="n">
        <v>1446</v>
      </c>
      <c r="F184" s="68">
        <f>IF(E184=0,0,G184/E184)</f>
        <v/>
      </c>
      <c r="G184" s="68" t="n">
        <v>666128.8199999999</v>
      </c>
      <c r="H184" s="69" t="n"/>
      <c r="I184" s="68">
        <f>IF(H184="","",E184*H184)</f>
        <v/>
      </c>
      <c r="J184" s="68">
        <f>IF(I184="","",G184-I184)</f>
        <v/>
      </c>
    </row>
    <row r="185" ht="15" customHeight="1">
      <c r="A185" s="65" t="n">
        <v>181</v>
      </c>
      <c r="B185" s="65" t="inlineStr">
        <is>
          <t>02-15-01</t>
        </is>
      </c>
      <c r="C185" s="66" t="inlineStr">
        <is>
          <t>Болт с плоской головкой в комплекте с комб. гайкой M6x12 мм</t>
        </is>
      </c>
      <c r="D185" s="65" t="inlineStr">
        <is>
          <t>ШТ</t>
        </is>
      </c>
      <c r="E185" s="67" t="n">
        <v>2959</v>
      </c>
      <c r="F185" s="68">
        <f>IF(E185=0,0,G185/E185)</f>
        <v/>
      </c>
      <c r="G185" s="68" t="n">
        <v>64328.66</v>
      </c>
      <c r="H185" s="69" t="n"/>
      <c r="I185" s="68">
        <f>IF(H185="","",E185*H185)</f>
        <v/>
      </c>
      <c r="J185" s="68">
        <f>IF(I185="","",G185-I185)</f>
        <v/>
      </c>
    </row>
    <row r="186" ht="15" customHeight="1">
      <c r="A186" s="65" t="n">
        <v>182</v>
      </c>
      <c r="B186" s="65" t="inlineStr">
        <is>
          <t>02-15-01</t>
        </is>
      </c>
      <c r="C186" s="66" t="inlineStr">
        <is>
          <t>Гайка шестигранная M</t>
        </is>
      </c>
      <c r="D186" s="65" t="inlineStr">
        <is>
          <t>ШТ</t>
        </is>
      </c>
      <c r="E186" s="67" t="n">
        <v>8676</v>
      </c>
      <c r="F186" s="68">
        <f>IF(E186=0,0,G186/E186)</f>
        <v/>
      </c>
      <c r="G186" s="68" t="n">
        <v>39909.6</v>
      </c>
      <c r="H186" s="69" t="n"/>
      <c r="I186" s="68">
        <f>IF(H186="","",E186*H186)</f>
        <v/>
      </c>
      <c r="J186" s="68">
        <f>IF(I186="","",G186-I186)</f>
        <v/>
      </c>
    </row>
    <row r="187" ht="15" customHeight="1">
      <c r="A187" s="65" t="n">
        <v>183</v>
      </c>
      <c r="B187" s="65" t="inlineStr">
        <is>
          <t>02-15-01</t>
        </is>
      </c>
      <c r="C187" s="66" t="inlineStr">
        <is>
          <t>Шайба M</t>
        </is>
      </c>
      <c r="D187" s="65" t="inlineStr">
        <is>
          <t>ШТ</t>
        </is>
      </c>
      <c r="E187" s="67" t="n">
        <v>5784</v>
      </c>
      <c r="F187" s="68">
        <f>IF(E187=0,0,G187/E187)</f>
        <v/>
      </c>
      <c r="G187" s="68" t="n">
        <v>24177.12</v>
      </c>
      <c r="H187" s="69" t="n"/>
      <c r="I187" s="68">
        <f>IF(H187="","",E187*H187)</f>
        <v/>
      </c>
      <c r="J187" s="68">
        <f>IF(I187="","",G187-I187)</f>
        <v/>
      </c>
    </row>
    <row r="188" ht="15" customHeight="1">
      <c r="A188" s="65" t="n">
        <v>184</v>
      </c>
      <c r="B188" s="65" t="inlineStr">
        <is>
          <t>02-15-01</t>
        </is>
      </c>
      <c r="C188" s="66" t="inlineStr">
        <is>
          <t>Шайба M6,?20 мм</t>
        </is>
      </c>
      <c r="D188" s="65" t="inlineStr">
        <is>
          <t>ШТ</t>
        </is>
      </c>
      <c r="E188" s="67" t="n">
        <v>487</v>
      </c>
      <c r="F188" s="68">
        <f>IF(E188=0,0,G188/E188)</f>
        <v/>
      </c>
      <c r="G188" s="68" t="n">
        <v>6111.85</v>
      </c>
      <c r="H188" s="69" t="n"/>
      <c r="I188" s="68">
        <f>IF(H188="","",E188*H188)</f>
        <v/>
      </c>
      <c r="J188" s="68">
        <f>IF(I188="","",G188-I188)</f>
        <v/>
      </c>
    </row>
    <row r="189" ht="15" customHeight="1">
      <c r="A189" s="65" t="n">
        <v>185</v>
      </c>
      <c r="B189" s="65" t="inlineStr">
        <is>
          <t>02-15-01</t>
        </is>
      </c>
      <c r="C189" s="66" t="inlineStr">
        <is>
          <t>Кабельный листовой лоток перфорированный 60x100x3000 мм</t>
        </is>
      </c>
      <c r="D189" s="65" t="inlineStr">
        <is>
          <t>м</t>
        </is>
      </c>
      <c r="E189" s="67" t="n">
        <v>990</v>
      </c>
      <c r="F189" s="68">
        <f>IF(E189=0,0,G189/E189)</f>
        <v/>
      </c>
      <c r="G189" s="68" t="n">
        <v>1820956.5</v>
      </c>
      <c r="H189" s="69" t="n"/>
      <c r="I189" s="68">
        <f>IF(H189="","",E189*H189)</f>
        <v/>
      </c>
      <c r="J189" s="68">
        <f>IF(I189="","",G189-I189)</f>
        <v/>
      </c>
    </row>
    <row r="190" ht="15" customHeight="1">
      <c r="A190" s="65" t="n">
        <v>186</v>
      </c>
      <c r="B190" s="65" t="inlineStr">
        <is>
          <t>02-15-01</t>
        </is>
      </c>
      <c r="C190" s="66" t="inlineStr">
        <is>
          <t>Крышка кабельного листового лотка 100x3000 мм</t>
        </is>
      </c>
      <c r="D190" s="65" t="inlineStr">
        <is>
          <t>м</t>
        </is>
      </c>
      <c r="E190" s="67" t="n">
        <v>990</v>
      </c>
      <c r="F190" s="68">
        <f>IF(E190=0,0,G190/E190)</f>
        <v/>
      </c>
      <c r="G190" s="68" t="n">
        <v>662161.5</v>
      </c>
      <c r="H190" s="69" t="n"/>
      <c r="I190" s="68">
        <f>IF(H190="","",E190*H190)</f>
        <v/>
      </c>
      <c r="J190" s="68">
        <f>IF(I190="","",G190-I190)</f>
        <v/>
      </c>
    </row>
    <row r="191" ht="15" customHeight="1">
      <c r="A191" s="65" t="n">
        <v>187</v>
      </c>
      <c r="B191" s="65" t="inlineStr">
        <is>
          <t>02-15-01</t>
        </is>
      </c>
      <c r="C191" s="66" t="inlineStr">
        <is>
          <t>T-образная секция 60x100 мм</t>
        </is>
      </c>
      <c r="D191" s="65" t="inlineStr">
        <is>
          <t>ШТ</t>
        </is>
      </c>
      <c r="E191" s="67" t="n">
        <v>13</v>
      </c>
      <c r="F191" s="68">
        <f>IF(E191=0,0,G191/E191)</f>
        <v/>
      </c>
      <c r="G191" s="68" t="n">
        <v>45649.11</v>
      </c>
      <c r="H191" s="69" t="n"/>
      <c r="I191" s="68">
        <f>IF(H191="","",E191*H191)</f>
        <v/>
      </c>
      <c r="J191" s="68">
        <f>IF(I191="","",G191-I191)</f>
        <v/>
      </c>
    </row>
    <row r="192" ht="15" customHeight="1">
      <c r="A192" s="65" t="n">
        <v>188</v>
      </c>
      <c r="B192" s="65" t="inlineStr">
        <is>
          <t>02-15-01</t>
        </is>
      </c>
      <c r="C192" s="66" t="inlineStr">
        <is>
          <t>Крышка T-образной секции 100 мм</t>
        </is>
      </c>
      <c r="D192" s="65" t="inlineStr">
        <is>
          <t>ШТ</t>
        </is>
      </c>
      <c r="E192" s="67" t="n">
        <v>13</v>
      </c>
      <c r="F192" s="68">
        <f>IF(E192=0,0,G192/E192)</f>
        <v/>
      </c>
      <c r="G192" s="68" t="n">
        <v>9564.620000000001</v>
      </c>
      <c r="H192" s="69" t="n"/>
      <c r="I192" s="68">
        <f>IF(H192="","",E192*H192)</f>
        <v/>
      </c>
      <c r="J192" s="68">
        <f>IF(I192="","",G192-I192)</f>
        <v/>
      </c>
    </row>
    <row r="193" ht="15" customHeight="1">
      <c r="A193" s="65" t="n">
        <v>189</v>
      </c>
      <c r="B193" s="65" t="inlineStr">
        <is>
          <t>02-15-01</t>
        </is>
      </c>
      <c r="C193" s="66" t="inlineStr">
        <is>
          <t>Переходник/концевик 60x100 мм</t>
        </is>
      </c>
      <c r="D193" s="65" t="inlineStr">
        <is>
          <t>ШТ</t>
        </is>
      </c>
      <c r="E193" s="67" t="n">
        <v>8</v>
      </c>
      <c r="F193" s="68">
        <f>IF(E193=0,0,G193/E193)</f>
        <v/>
      </c>
      <c r="G193" s="68" t="n">
        <v>17724.56</v>
      </c>
      <c r="H193" s="69" t="n"/>
      <c r="I193" s="68">
        <f>IF(H193="","",E193*H193)</f>
        <v/>
      </c>
      <c r="J193" s="68">
        <f>IF(I193="","",G193-I193)</f>
        <v/>
      </c>
    </row>
    <row r="194" ht="15" customHeight="1">
      <c r="A194" s="65" t="n">
        <v>190</v>
      </c>
      <c r="B194" s="65" t="inlineStr">
        <is>
          <t>02-15-01</t>
        </is>
      </c>
      <c r="C194" s="66" t="inlineStr">
        <is>
          <t>Разделительная полочка 60x3000 мм</t>
        </is>
      </c>
      <c r="D194" s="65" t="inlineStr">
        <is>
          <t>м</t>
        </is>
      </c>
      <c r="E194" s="67" t="n">
        <v>990</v>
      </c>
      <c r="F194" s="68">
        <f>IF(E194=0,0,G194/E194)</f>
        <v/>
      </c>
      <c r="G194" s="68" t="n">
        <v>103464.9</v>
      </c>
      <c r="H194" s="69" t="n"/>
      <c r="I194" s="68">
        <f>IF(H194="","",E194*H194)</f>
        <v/>
      </c>
      <c r="J194" s="68">
        <f>IF(I194="","",G194-I194)</f>
        <v/>
      </c>
    </row>
    <row r="195" ht="15" customHeight="1">
      <c r="A195" s="65" t="n">
        <v>191</v>
      </c>
      <c r="B195" s="65" t="inlineStr">
        <is>
          <t>02-15-01</t>
        </is>
      </c>
      <c r="C195" s="66" t="inlineStr">
        <is>
          <t>Соединитель разделительной полочки</t>
        </is>
      </c>
      <c r="D195" s="65" t="inlineStr">
        <is>
          <t>ШТ</t>
        </is>
      </c>
      <c r="E195" s="67" t="n">
        <v>330</v>
      </c>
      <c r="F195" s="68">
        <f>IF(E195=0,0,G195/E195)</f>
        <v/>
      </c>
      <c r="G195" s="68" t="n">
        <v>33108.9</v>
      </c>
      <c r="H195" s="69" t="n"/>
      <c r="I195" s="68">
        <f>IF(H195="","",E195*H195)</f>
        <v/>
      </c>
      <c r="J195" s="68">
        <f>IF(I195="","",G195-I195)</f>
        <v/>
      </c>
    </row>
    <row r="196" ht="15" customHeight="1">
      <c r="A196" s="65" t="n">
        <v>192</v>
      </c>
      <c r="B196" s="65" t="inlineStr">
        <is>
          <t>02-15-01</t>
        </is>
      </c>
      <c r="C196" s="66" t="inlineStr">
        <is>
          <t>Профильная рейка 41x21x300 мм</t>
        </is>
      </c>
      <c r="D196" s="65" t="inlineStr">
        <is>
          <t>ШТ</t>
        </is>
      </c>
      <c r="E196" s="67" t="n">
        <v>659</v>
      </c>
      <c r="F196" s="68">
        <f>IF(E196=0,0,G196/E196)</f>
        <v/>
      </c>
      <c r="G196" s="68" t="n">
        <v>176315.45</v>
      </c>
      <c r="H196" s="69" t="n"/>
      <c r="I196" s="68">
        <f>IF(H196="","",E196*H196)</f>
        <v/>
      </c>
      <c r="J196" s="68">
        <f>IF(I196="","",G196-I196)</f>
        <v/>
      </c>
    </row>
    <row r="197" ht="15" customHeight="1">
      <c r="A197" s="65" t="n">
        <v>193</v>
      </c>
      <c r="B197" s="65" t="inlineStr">
        <is>
          <t>02-15-01</t>
        </is>
      </c>
      <c r="C197" s="66" t="inlineStr">
        <is>
          <t>Перемычка ПВ3/ПуГВ 6мм2 желто-зеленая длина 250мм наконеч-ник 6мм</t>
        </is>
      </c>
      <c r="D197" s="65" t="inlineStr">
        <is>
          <t>ШТ</t>
        </is>
      </c>
      <c r="E197" s="67" t="n">
        <v>50</v>
      </c>
      <c r="F197" s="68">
        <f>IF(E197=0,0,G197/E197)</f>
        <v/>
      </c>
      <c r="G197" s="68" t="n">
        <v>8737</v>
      </c>
      <c r="H197" s="69" t="n"/>
      <c r="I197" s="68">
        <f>IF(H197="","",E197*H197)</f>
        <v/>
      </c>
      <c r="J197" s="68">
        <f>IF(I197="","",G197-I197)</f>
        <v/>
      </c>
    </row>
    <row r="198" ht="15" customHeight="1">
      <c r="A198" s="65" t="n">
        <v>194</v>
      </c>
      <c r="B198" s="65" t="inlineStr">
        <is>
          <t>02-15-01</t>
        </is>
      </c>
      <c r="C198" s="66" t="inlineStr">
        <is>
          <t>Перемычка ПВ3/ПуГВ 6мм2 желто-зеленая длина 500мм наконеч-ник 6мм</t>
        </is>
      </c>
      <c r="D198" s="65" t="inlineStr">
        <is>
          <t>ШТ</t>
        </is>
      </c>
      <c r="E198" s="67" t="n">
        <v>20</v>
      </c>
      <c r="F198" s="68">
        <f>IF(E198=0,0,G198/E198)</f>
        <v/>
      </c>
      <c r="G198" s="68" t="n">
        <v>4682</v>
      </c>
      <c r="H198" s="69" t="n"/>
      <c r="I198" s="68">
        <f>IF(H198="","",E198*H198)</f>
        <v/>
      </c>
      <c r="J198" s="68">
        <f>IF(I198="","",G198-I198)</f>
        <v/>
      </c>
    </row>
    <row r="199" ht="15" customHeight="1">
      <c r="A199" s="65" t="n">
        <v>195</v>
      </c>
      <c r="B199" s="65" t="inlineStr">
        <is>
          <t>02-15-01</t>
        </is>
      </c>
      <c r="C199" s="66" t="inlineStr">
        <is>
          <t>Полоса 25х4 мм, горячеоцинкованная сталь</t>
        </is>
      </c>
      <c r="D199" s="65" t="inlineStr">
        <is>
          <t>м</t>
        </is>
      </c>
      <c r="E199" s="67" t="n">
        <v>216</v>
      </c>
      <c r="F199" s="68">
        <f>IF(E199=0,0,G199/E199)</f>
        <v/>
      </c>
      <c r="G199" s="68" t="n">
        <v>24561.36</v>
      </c>
      <c r="H199" s="69" t="n"/>
      <c r="I199" s="68">
        <f>IF(H199="","",E199*H199)</f>
        <v/>
      </c>
      <c r="J199" s="68">
        <f>IF(I199="","",G199-I199)</f>
        <v/>
      </c>
    </row>
    <row r="200" ht="15" customHeight="1">
      <c r="A200" s="65" t="n">
        <v>196</v>
      </c>
      <c r="B200" s="65" t="inlineStr">
        <is>
          <t>02-15-01</t>
        </is>
      </c>
      <c r="C200" s="66" t="inlineStr">
        <is>
          <t>Держатель полосы 25-40мм нержавеющая сталь</t>
        </is>
      </c>
      <c r="D200" s="65" t="inlineStr">
        <is>
          <t>ШТ</t>
        </is>
      </c>
      <c r="E200" s="67" t="n">
        <v>216</v>
      </c>
      <c r="F200" s="68">
        <f>IF(E200=0,0,G200/E200)</f>
        <v/>
      </c>
      <c r="G200" s="68" t="n">
        <v>46774.8</v>
      </c>
      <c r="H200" s="69" t="n"/>
      <c r="I200" s="68">
        <f>IF(H200="","",E200*H200)</f>
        <v/>
      </c>
      <c r="J200" s="68">
        <f>IF(I200="","",G200-I200)</f>
        <v/>
      </c>
    </row>
    <row r="201" ht="15" customHeight="1">
      <c r="A201" s="65" t="n">
        <v>197</v>
      </c>
      <c r="B201" s="65" t="inlineStr">
        <is>
          <t>02-15-01</t>
        </is>
      </c>
      <c r="C201" s="66" t="inlineStr">
        <is>
          <t>Лента самоклеящаяся диаг. желто-зеленая ширина 25 мм длина 5 м</t>
        </is>
      </c>
      <c r="D201" s="65" t="inlineStr">
        <is>
          <t>ШТ</t>
        </is>
      </c>
      <c r="E201" s="67" t="n">
        <v>44</v>
      </c>
      <c r="F201" s="68">
        <f>IF(E201=0,0,G201/E201)</f>
        <v/>
      </c>
      <c r="G201" s="68" t="n">
        <v>34395.68</v>
      </c>
      <c r="H201" s="69" t="n"/>
      <c r="I201" s="68">
        <f>IF(H201="","",E201*H201)</f>
        <v/>
      </c>
      <c r="J201" s="68">
        <f>IF(I201="","",G201-I201)</f>
        <v/>
      </c>
    </row>
    <row r="202" ht="15" customHeight="1">
      <c r="A202" s="65" t="n">
        <v>198</v>
      </c>
      <c r="B202" s="65" t="inlineStr">
        <is>
          <t>02-15-01</t>
        </is>
      </c>
      <c r="C202" s="66" t="inlineStr">
        <is>
          <t>5ПКТп(б)-1-70/120(Б) нг-LS</t>
        </is>
      </c>
      <c r="D202" s="65" t="inlineStr">
        <is>
          <t>КОМП</t>
        </is>
      </c>
      <c r="E202" s="67" t="n">
        <v>2</v>
      </c>
      <c r="F202" s="68">
        <f>IF(E202=0,0,G202/E202)</f>
        <v/>
      </c>
      <c r="G202" s="68" t="n">
        <v>9631.48</v>
      </c>
      <c r="H202" s="69" t="n"/>
      <c r="I202" s="68">
        <f>IF(H202="","",E202*H202)</f>
        <v/>
      </c>
      <c r="J202" s="68">
        <f>IF(I202="","",G202-I202)</f>
        <v/>
      </c>
    </row>
    <row r="203" ht="15" customHeight="1">
      <c r="A203" s="65" t="n">
        <v>199</v>
      </c>
      <c r="B203" s="65" t="inlineStr">
        <is>
          <t>02-15-01</t>
        </is>
      </c>
      <c r="C203" s="66" t="inlineStr">
        <is>
          <t>5ПКТп(б)-1-16/25(Б) нг-LS</t>
        </is>
      </c>
      <c r="D203" s="65" t="inlineStr">
        <is>
          <t>КОМП</t>
        </is>
      </c>
      <c r="E203" s="67" t="n">
        <v>4</v>
      </c>
      <c r="F203" s="68">
        <f>IF(E203=0,0,G203/E203)</f>
        <v/>
      </c>
      <c r="G203" s="68" t="n">
        <v>13460.64</v>
      </c>
      <c r="H203" s="69" t="n"/>
      <c r="I203" s="68">
        <f>IF(H203="","",E203*H203)</f>
        <v/>
      </c>
      <c r="J203" s="68">
        <f>IF(I203="","",G203-I203)</f>
        <v/>
      </c>
    </row>
    <row r="204" ht="15" customHeight="1">
      <c r="A204" s="65" t="n">
        <v>200</v>
      </c>
      <c r="B204" s="65" t="inlineStr">
        <is>
          <t>02-15-01</t>
        </is>
      </c>
      <c r="C204" s="66" t="inlineStr">
        <is>
          <t>5ПКТп-1-16/25(Б) нг-LS</t>
        </is>
      </c>
      <c r="D204" s="65" t="inlineStr">
        <is>
          <t>КОМП</t>
        </is>
      </c>
      <c r="E204" s="67" t="n">
        <v>20</v>
      </c>
      <c r="F204" s="68">
        <f>IF(E204=0,0,G204/E204)</f>
        <v/>
      </c>
      <c r="G204" s="68" t="n">
        <v>67303.2</v>
      </c>
      <c r="H204" s="69" t="n"/>
      <c r="I204" s="68">
        <f>IF(H204="","",E204*H204)</f>
        <v/>
      </c>
      <c r="J204" s="68">
        <f>IF(I204="","",G204-I204)</f>
        <v/>
      </c>
    </row>
    <row r="205" ht="15" customHeight="1">
      <c r="A205" s="65" t="n">
        <v>201</v>
      </c>
      <c r="B205" s="65" t="inlineStr">
        <is>
          <t>02-15-01</t>
        </is>
      </c>
      <c r="C205" s="66" t="inlineStr">
        <is>
          <t>5ПКТп-1-25/50(Б) нг-LS</t>
        </is>
      </c>
      <c r="D205" s="65" t="inlineStr">
        <is>
          <t>КОМП</t>
        </is>
      </c>
      <c r="E205" s="67" t="n">
        <v>44</v>
      </c>
      <c r="F205" s="68">
        <f>IF(E205=0,0,G205/E205)</f>
        <v/>
      </c>
      <c r="G205" s="68" t="n">
        <v>205271</v>
      </c>
      <c r="H205" s="69" t="n"/>
      <c r="I205" s="68">
        <f>IF(H205="","",E205*H205)</f>
        <v/>
      </c>
      <c r="J205" s="68">
        <f>IF(I205="","",G205-I205)</f>
        <v/>
      </c>
    </row>
    <row r="206" ht="15" customHeight="1">
      <c r="A206" s="65" t="n">
        <v>202</v>
      </c>
      <c r="B206" s="65" t="inlineStr">
        <is>
          <t>02-15-01</t>
        </is>
      </c>
      <c r="C206" s="66" t="inlineStr">
        <is>
          <t>5ПКТп-1-70/120(Б) нг-LS</t>
        </is>
      </c>
      <c r="D206" s="65" t="inlineStr">
        <is>
          <t>КОМП</t>
        </is>
      </c>
      <c r="E206" s="67" t="n">
        <v>10</v>
      </c>
      <c r="F206" s="68">
        <f>IF(E206=0,0,G206/E206)</f>
        <v/>
      </c>
      <c r="G206" s="68" t="n">
        <v>48207.5</v>
      </c>
      <c r="H206" s="69" t="n"/>
      <c r="I206" s="68">
        <f>IF(H206="","",E206*H206)</f>
        <v/>
      </c>
      <c r="J206" s="68">
        <f>IF(I206="","",G206-I206)</f>
        <v/>
      </c>
    </row>
    <row r="207" ht="15" customHeight="1">
      <c r="A207" s="65" t="n">
        <v>203</v>
      </c>
      <c r="B207" s="65" t="inlineStr">
        <is>
          <t>02-15-01</t>
        </is>
      </c>
      <c r="C207" s="66" t="inlineStr">
        <is>
          <t>3ПКТп-1-16/25(Б) нг-LS</t>
        </is>
      </c>
      <c r="D207" s="65" t="inlineStr">
        <is>
          <t>КОМП</t>
        </is>
      </c>
      <c r="E207" s="67" t="n">
        <v>3</v>
      </c>
      <c r="F207" s="68">
        <f>IF(E207=0,0,G207/E207)</f>
        <v/>
      </c>
      <c r="G207" s="68" t="n">
        <v>5392.65</v>
      </c>
      <c r="H207" s="69" t="n"/>
      <c r="I207" s="68">
        <f>IF(H207="","",E207*H207)</f>
        <v/>
      </c>
      <c r="J207" s="68">
        <f>IF(I207="","",G207-I207)</f>
        <v/>
      </c>
    </row>
    <row r="208" ht="15" customHeight="1">
      <c r="A208" s="65" t="n">
        <v>204</v>
      </c>
      <c r="B208" s="65" t="inlineStr">
        <is>
          <t>02-15-01</t>
        </is>
      </c>
      <c r="C208" s="66" t="inlineStr">
        <is>
          <t>3ПКТп мини - 2.5/10 нг-LS</t>
        </is>
      </c>
      <c r="D208" s="65" t="inlineStr">
        <is>
          <t>КОМП</t>
        </is>
      </c>
      <c r="E208" s="67" t="n">
        <v>36</v>
      </c>
      <c r="F208" s="68">
        <f>IF(E208=0,0,G208/E208)</f>
        <v/>
      </c>
      <c r="G208" s="68" t="n">
        <v>39187.8</v>
      </c>
      <c r="H208" s="69" t="n"/>
      <c r="I208" s="68">
        <f>IF(H208="","",E208*H208)</f>
        <v/>
      </c>
      <c r="J208" s="68">
        <f>IF(I208="","",G208-I208)</f>
        <v/>
      </c>
    </row>
    <row r="209" ht="15" customHeight="1">
      <c r="A209" s="65" t="n">
        <v>205</v>
      </c>
      <c r="B209" s="65" t="inlineStr">
        <is>
          <t>02-15-01</t>
        </is>
      </c>
      <c r="C209" s="66" t="inlineStr">
        <is>
          <t>5ПКТп мини - 2.5/10 нг-LS</t>
        </is>
      </c>
      <c r="D209" s="65" t="inlineStr">
        <is>
          <t>КОМП</t>
        </is>
      </c>
      <c r="E209" s="67" t="n">
        <v>22</v>
      </c>
      <c r="F209" s="68">
        <f>IF(E209=0,0,G209/E209)</f>
        <v/>
      </c>
      <c r="G209" s="68" t="n">
        <v>22991.76</v>
      </c>
      <c r="H209" s="69" t="n"/>
      <c r="I209" s="68">
        <f>IF(H209="","",E209*H209)</f>
        <v/>
      </c>
      <c r="J209" s="68">
        <f>IF(I209="","",G209-I209)</f>
        <v/>
      </c>
    </row>
    <row r="210" ht="15" customHeight="1">
      <c r="A210" s="65" t="n">
        <v>206</v>
      </c>
      <c r="B210" s="65" t="inlineStr">
        <is>
          <t>02-15-01</t>
        </is>
      </c>
      <c r="C210" s="66" t="inlineStr">
        <is>
          <t>Рама Swan Neck из оцинкованной стали габаритом 454х141,5х454 мм</t>
        </is>
      </c>
      <c r="D210" s="65" t="inlineStr">
        <is>
          <t>ШТ</t>
        </is>
      </c>
      <c r="E210" s="67" t="n">
        <v>1</v>
      </c>
      <c r="F210" s="68">
        <f>IF(E210=0,0,G210/E210)</f>
        <v/>
      </c>
      <c r="G210" s="68" t="n">
        <v>29680.33</v>
      </c>
      <c r="H210" s="69" t="n"/>
      <c r="I210" s="68">
        <f>IF(H210="","",E210*H210)</f>
        <v/>
      </c>
      <c r="J210" s="68">
        <f>IF(I210="","",G210-I210)</f>
        <v/>
      </c>
    </row>
    <row r="211" ht="15" customHeight="1">
      <c r="A211" s="65" t="n">
        <v>207</v>
      </c>
      <c r="B211" s="65" t="inlineStr">
        <is>
          <t>02-15-01</t>
        </is>
      </c>
      <c r="C211" s="66" t="inlineStr">
        <is>
          <t>Блок компрессионный Wedge ширина 120 мм</t>
        </is>
      </c>
      <c r="D211" s="65" t="inlineStr">
        <is>
          <t>ШТ</t>
        </is>
      </c>
      <c r="E211" s="67" t="n">
        <v>1</v>
      </c>
      <c r="F211" s="68">
        <f>IF(E211=0,0,G211/E211)</f>
        <v/>
      </c>
      <c r="G211" s="68" t="n">
        <v>8778.690000000001</v>
      </c>
      <c r="H211" s="69" t="n"/>
      <c r="I211" s="68">
        <f>IF(H211="","",E211*H211)</f>
        <v/>
      </c>
      <c r="J211" s="68">
        <f>IF(I211="","",G211-I211)</f>
        <v/>
      </c>
    </row>
    <row r="212" ht="15" customHeight="1">
      <c r="A212" s="65" t="n">
        <v>208</v>
      </c>
      <c r="B212" s="65" t="inlineStr">
        <is>
          <t>02-15-01</t>
        </is>
      </c>
      <c r="C212" s="66" t="inlineStr">
        <is>
          <t>Модуль уплотнительный резиновый с сердечником, габаритом 20х40х60 мм</t>
        </is>
      </c>
      <c r="D212" s="65" t="inlineStr">
        <is>
          <t>ШТ</t>
        </is>
      </c>
      <c r="E212" s="67" t="n">
        <v>27</v>
      </c>
      <c r="F212" s="68">
        <f>IF(E212=0,0,G212/E212)</f>
        <v/>
      </c>
      <c r="G212" s="68" t="n">
        <v>14673.15</v>
      </c>
      <c r="H212" s="69" t="n"/>
      <c r="I212" s="68">
        <f>IF(H212="","",E212*H212)</f>
        <v/>
      </c>
      <c r="J212" s="68">
        <f>IF(I212="","",G212-I212)</f>
        <v/>
      </c>
    </row>
    <row r="213" ht="15" customHeight="1">
      <c r="A213" s="65" t="n">
        <v>209</v>
      </c>
      <c r="B213" s="65" t="inlineStr">
        <is>
          <t>02-15-01</t>
        </is>
      </c>
      <c r="C213" s="66" t="inlineStr">
        <is>
          <t>Пластина разделительная ширина 120 мм из нержавеющей сталью</t>
        </is>
      </c>
      <c r="D213" s="65" t="inlineStr">
        <is>
          <t>ШТ</t>
        </is>
      </c>
      <c r="E213" s="67" t="n">
        <v>9</v>
      </c>
      <c r="F213" s="68">
        <f>IF(E213=0,0,G213/E213)</f>
        <v/>
      </c>
      <c r="G213" s="68" t="n">
        <v>5643.45</v>
      </c>
      <c r="H213" s="69" t="n"/>
      <c r="I213" s="68">
        <f>IF(H213="","",E213*H213)</f>
        <v/>
      </c>
      <c r="J213" s="68">
        <f>IF(I213="","",G213-I213)</f>
        <v/>
      </c>
    </row>
    <row r="214" ht="15" customHeight="1">
      <c r="A214" s="65" t="n">
        <v>210</v>
      </c>
      <c r="B214" s="65" t="inlineStr">
        <is>
          <t>02-15-01</t>
        </is>
      </c>
      <c r="C214" s="66" t="inlineStr">
        <is>
          <t>Щит ЩР8с</t>
        </is>
      </c>
      <c r="D214" s="65" t="inlineStr">
        <is>
          <t>КОМП</t>
        </is>
      </c>
      <c r="E214" s="67" t="n">
        <v>1</v>
      </c>
      <c r="F214" s="68">
        <f>IF(E214=0,0,G214/E214)</f>
        <v/>
      </c>
      <c r="G214" s="68" t="n">
        <v>23226.23</v>
      </c>
      <c r="H214" s="69" t="n"/>
      <c r="I214" s="68">
        <f>IF(H214="","",E214*H214)</f>
        <v/>
      </c>
      <c r="J214" s="68">
        <f>IF(I214="","",G214-I214)</f>
        <v/>
      </c>
    </row>
    <row r="215" ht="15" customHeight="1">
      <c r="A215" s="65" t="n">
        <v>211</v>
      </c>
      <c r="B215" s="65" t="inlineStr">
        <is>
          <t>02-15-01</t>
        </is>
      </c>
      <c r="C215" s="66" t="inlineStr">
        <is>
          <t>Щит ЩР3с</t>
        </is>
      </c>
      <c r="D215" s="65" t="inlineStr">
        <is>
          <t>КОМП</t>
        </is>
      </c>
      <c r="E215" s="67" t="n">
        <v>1</v>
      </c>
      <c r="F215" s="68">
        <f>IF(E215=0,0,G215/E215)</f>
        <v/>
      </c>
      <c r="G215" s="68" t="n">
        <v>23226.23</v>
      </c>
      <c r="H215" s="69" t="n"/>
      <c r="I215" s="68">
        <f>IF(H215="","",E215*H215)</f>
        <v/>
      </c>
      <c r="J215" s="68">
        <f>IF(I215="","",G215-I215)</f>
        <v/>
      </c>
    </row>
    <row r="216" ht="15" customHeight="1">
      <c r="A216" s="65" t="n">
        <v>212</v>
      </c>
      <c r="B216" s="65" t="inlineStr">
        <is>
          <t>02-15-01</t>
        </is>
      </c>
      <c r="C216" s="66" t="inlineStr">
        <is>
          <t>Щит ЩБ</t>
        </is>
      </c>
      <c r="D216" s="65" t="inlineStr">
        <is>
          <t>КОМП</t>
        </is>
      </c>
      <c r="E216" s="67" t="n">
        <v>25</v>
      </c>
      <c r="F216" s="68">
        <f>IF(E216=0,0,G216/E216)</f>
        <v/>
      </c>
      <c r="G216" s="68" t="n">
        <v>684344.25</v>
      </c>
      <c r="H216" s="69" t="n"/>
      <c r="I216" s="68">
        <f>IF(H216="","",E216*H216)</f>
        <v/>
      </c>
      <c r="J216" s="68">
        <f>IF(I216="","",G216-I216)</f>
        <v/>
      </c>
    </row>
    <row r="217" ht="15" customHeight="1">
      <c r="A217" s="65" t="n">
        <v>213</v>
      </c>
      <c r="B217" s="65" t="inlineStr">
        <is>
          <t>02-15-01</t>
        </is>
      </c>
      <c r="C217" s="66" t="inlineStr">
        <is>
          <t>Щит ЯУ АВО 9-АВО</t>
        </is>
      </c>
      <c r="D217" s="65" t="inlineStr">
        <is>
          <t>КОМП</t>
        </is>
      </c>
      <c r="E217" s="67" t="n">
        <v>1</v>
      </c>
      <c r="F217" s="68">
        <f>IF(E217=0,0,G217/E217)</f>
        <v/>
      </c>
      <c r="G217" s="68" t="n">
        <v>64701.64</v>
      </c>
      <c r="H217" s="69" t="n"/>
      <c r="I217" s="68">
        <f>IF(H217="","",E217*H217)</f>
        <v/>
      </c>
      <c r="J217" s="68">
        <f>IF(I217="","",G217-I217)</f>
        <v/>
      </c>
    </row>
    <row r="218" ht="15" customHeight="1">
      <c r="A218" s="65" t="n">
        <v>214</v>
      </c>
      <c r="B218" s="65" t="inlineStr">
        <is>
          <t>02-15-01</t>
        </is>
      </c>
      <c r="C218" s="66" t="inlineStr">
        <is>
          <t>Щит ЯВс</t>
        </is>
      </c>
      <c r="D218" s="65" t="inlineStr">
        <is>
          <t>КОМП</t>
        </is>
      </c>
      <c r="E218" s="67" t="n">
        <v>1</v>
      </c>
      <c r="F218" s="68">
        <f>IF(E218=0,0,G218/E218)</f>
        <v/>
      </c>
      <c r="G218" s="68" t="n">
        <v>23226.23</v>
      </c>
      <c r="H218" s="69" t="n"/>
      <c r="I218" s="68">
        <f>IF(H218="","",E218*H218)</f>
        <v/>
      </c>
      <c r="J218" s="68">
        <f>IF(I218="","",G218-I218)</f>
        <v/>
      </c>
    </row>
    <row r="219" ht="15" customHeight="1">
      <c r="A219" s="65" t="n">
        <v>215</v>
      </c>
      <c r="B219" s="65" t="inlineStr">
        <is>
          <t>02-15-01</t>
        </is>
      </c>
      <c r="C219" s="66" t="inlineStr">
        <is>
          <t>Щит ГРЩ-</t>
        </is>
      </c>
      <c r="D219" s="65" t="inlineStr">
        <is>
          <t>КОМП</t>
        </is>
      </c>
      <c r="E219" s="67" t="n">
        <v>1</v>
      </c>
      <c r="F219" s="68">
        <f>IF(E219=0,0,G219/E219)</f>
        <v/>
      </c>
      <c r="G219" s="68" t="n">
        <v>605540.99</v>
      </c>
      <c r="H219" s="69" t="n"/>
      <c r="I219" s="68">
        <f>IF(H219="","",E219*H219)</f>
        <v/>
      </c>
      <c r="J219" s="68">
        <f>IF(I219="","",G219-I219)</f>
        <v/>
      </c>
    </row>
    <row r="220" ht="15" customHeight="1">
      <c r="A220" s="65" t="n">
        <v>216</v>
      </c>
      <c r="B220" s="65" t="inlineStr">
        <is>
          <t>02-15-01</t>
        </is>
      </c>
      <c r="C220" s="66" t="inlineStr">
        <is>
          <t>Щит ПЭСПЗ-</t>
        </is>
      </c>
      <c r="D220" s="65" t="inlineStr">
        <is>
          <t>КОМП</t>
        </is>
      </c>
      <c r="E220" s="67" t="n">
        <v>1</v>
      </c>
      <c r="F220" s="68">
        <f>IF(E220=0,0,G220/E220)</f>
        <v/>
      </c>
      <c r="G220" s="68" t="n">
        <v>29032.78</v>
      </c>
      <c r="H220" s="69" t="n"/>
      <c r="I220" s="68">
        <f>IF(H220="","",E220*H220)</f>
        <v/>
      </c>
      <c r="J220" s="68">
        <f>IF(I220="","",G220-I220)</f>
        <v/>
      </c>
    </row>
    <row r="221" ht="15" customHeight="1">
      <c r="A221" s="65" t="n">
        <v>217</v>
      </c>
      <c r="B221" s="65" t="inlineStr">
        <is>
          <t>02-15-01</t>
        </is>
      </c>
      <c r="C221" s="66" t="inlineStr">
        <is>
          <t>Шкаф ЩЗЛ</t>
        </is>
      </c>
      <c r="D221" s="65" t="inlineStr">
        <is>
          <t>КОМП</t>
        </is>
      </c>
      <c r="E221" s="67" t="n">
        <v>1</v>
      </c>
      <c r="F221" s="68">
        <f>IF(E221=0,0,G221/E221)</f>
        <v/>
      </c>
      <c r="G221" s="68" t="n">
        <v>34839.34</v>
      </c>
      <c r="H221" s="69" t="n"/>
      <c r="I221" s="68">
        <f>IF(H221="","",E221*H221)</f>
        <v/>
      </c>
      <c r="J221" s="68">
        <f>IF(I221="","",G221-I221)</f>
        <v/>
      </c>
    </row>
    <row r="222" ht="15" customHeight="1">
      <c r="A222" s="65" t="n">
        <v>218</v>
      </c>
      <c r="B222" s="65" t="inlineStr">
        <is>
          <t>02-15-01</t>
        </is>
      </c>
      <c r="C222" s="66" t="inlineStr">
        <is>
          <t>Кабель ВВГнг(А)-LS 5х1,5-</t>
        </is>
      </c>
      <c r="D222" s="65" t="inlineStr">
        <is>
          <t>м</t>
        </is>
      </c>
      <c r="E222" s="67" t="n">
        <v>190</v>
      </c>
      <c r="F222" s="68">
        <f>IF(E222=0,0,G222/E222)</f>
        <v/>
      </c>
      <c r="G222" s="68" t="n">
        <v>24304.8</v>
      </c>
      <c r="H222" s="69" t="n"/>
      <c r="I222" s="68">
        <f>IF(H222="","",E222*H222)</f>
        <v/>
      </c>
      <c r="J222" s="68">
        <f>IF(I222="","",G222-I222)</f>
        <v/>
      </c>
    </row>
    <row r="223" ht="15" customHeight="1">
      <c r="A223" s="65" t="n">
        <v>219</v>
      </c>
      <c r="B223" s="65" t="inlineStr">
        <is>
          <t>02-15-01</t>
        </is>
      </c>
      <c r="C223" s="66" t="inlineStr">
        <is>
          <t>Кабель ВВГнг(А)-LS 3х1,5-</t>
        </is>
      </c>
      <c r="D223" s="65" t="inlineStr">
        <is>
          <t>м</t>
        </is>
      </c>
      <c r="E223" s="67" t="n">
        <v>409</v>
      </c>
      <c r="F223" s="68">
        <f>IF(E223=0,0,G223/E223)</f>
        <v/>
      </c>
      <c r="G223" s="68" t="n">
        <v>29063.54</v>
      </c>
      <c r="H223" s="69" t="n"/>
      <c r="I223" s="68">
        <f>IF(H223="","",E223*H223)</f>
        <v/>
      </c>
      <c r="J223" s="68">
        <f>IF(I223="","",G223-I223)</f>
        <v/>
      </c>
    </row>
    <row r="224" ht="15" customHeight="1">
      <c r="A224" s="65" t="n">
        <v>220</v>
      </c>
      <c r="B224" s="65" t="inlineStr">
        <is>
          <t>02-15-01</t>
        </is>
      </c>
      <c r="C224" s="66" t="inlineStr">
        <is>
          <t>Кабель ВВГнг(А)-LS 5х2,5-</t>
        </is>
      </c>
      <c r="D224" s="65" t="inlineStr">
        <is>
          <t>м</t>
        </is>
      </c>
      <c r="E224" s="67" t="n">
        <v>128</v>
      </c>
      <c r="F224" s="68">
        <f>IF(E224=0,0,G224/E224)</f>
        <v/>
      </c>
      <c r="G224" s="68" t="n">
        <v>14767.36</v>
      </c>
      <c r="H224" s="69" t="n"/>
      <c r="I224" s="68">
        <f>IF(H224="","",E224*H224)</f>
        <v/>
      </c>
      <c r="J224" s="68">
        <f>IF(I224="","",G224-I224)</f>
        <v/>
      </c>
    </row>
    <row r="225" ht="15" customHeight="1">
      <c r="A225" s="65" t="n">
        <v>221</v>
      </c>
      <c r="B225" s="65" t="inlineStr">
        <is>
          <t>02-15-01</t>
        </is>
      </c>
      <c r="C225" s="66" t="inlineStr">
        <is>
          <t>Кабель ВВГнг(А)-LS 3х2,5-</t>
        </is>
      </c>
      <c r="D225" s="65" t="inlineStr">
        <is>
          <t>м</t>
        </is>
      </c>
      <c r="E225" s="67" t="n">
        <v>140</v>
      </c>
      <c r="F225" s="68">
        <f>IF(E225=0,0,G225/E225)</f>
        <v/>
      </c>
      <c r="G225" s="68" t="n">
        <v>14865.2</v>
      </c>
      <c r="H225" s="69" t="n"/>
      <c r="I225" s="68">
        <f>IF(H225="","",E225*H225)</f>
        <v/>
      </c>
      <c r="J225" s="68">
        <f>IF(I225="","",G225-I225)</f>
        <v/>
      </c>
    </row>
    <row r="226" ht="15" customHeight="1">
      <c r="A226" s="65" t="n">
        <v>222</v>
      </c>
      <c r="B226" s="65" t="inlineStr">
        <is>
          <t>02-15-01</t>
        </is>
      </c>
      <c r="C226" s="66" t="inlineStr">
        <is>
          <t>Кабель ВВГнг(А)-LS 5х4-</t>
        </is>
      </c>
      <c r="D226" s="65" t="inlineStr">
        <is>
          <t>м</t>
        </is>
      </c>
      <c r="E226" s="67" t="n">
        <v>243</v>
      </c>
      <c r="F226" s="68">
        <f>IF(E226=0,0,G226/E226)</f>
        <v/>
      </c>
      <c r="G226" s="68" t="n">
        <v>79030.89</v>
      </c>
      <c r="H226" s="69" t="n"/>
      <c r="I226" s="68">
        <f>IF(H226="","",E226*H226)</f>
        <v/>
      </c>
      <c r="J226" s="68">
        <f>IF(I226="","",G226-I226)</f>
        <v/>
      </c>
    </row>
    <row r="227" ht="15" customHeight="1">
      <c r="A227" s="65" t="n">
        <v>223</v>
      </c>
      <c r="B227" s="65" t="inlineStr">
        <is>
          <t>02-15-01</t>
        </is>
      </c>
      <c r="C227" s="66" t="inlineStr">
        <is>
          <t>Кабель ВВГнг(А)-LS 3х4-</t>
        </is>
      </c>
      <c r="D227" s="65" t="inlineStr">
        <is>
          <t>м</t>
        </is>
      </c>
      <c r="E227" s="67" t="n">
        <v>60</v>
      </c>
      <c r="F227" s="68">
        <f>IF(E227=0,0,G227/E227)</f>
        <v/>
      </c>
      <c r="G227" s="68" t="n">
        <v>13995.6</v>
      </c>
      <c r="H227" s="69" t="n"/>
      <c r="I227" s="68">
        <f>IF(H227="","",E227*H227)</f>
        <v/>
      </c>
      <c r="J227" s="68">
        <f>IF(I227="","",G227-I227)</f>
        <v/>
      </c>
    </row>
    <row r="228" ht="15" customHeight="1">
      <c r="A228" s="65" t="n">
        <v>224</v>
      </c>
      <c r="B228" s="65" t="inlineStr">
        <is>
          <t>02-15-01</t>
        </is>
      </c>
      <c r="C228" s="66" t="inlineStr">
        <is>
          <t>Кабель ВВГнг(А)-LS 5х6-</t>
        </is>
      </c>
      <c r="D228" s="65" t="inlineStr">
        <is>
          <t>м</t>
        </is>
      </c>
      <c r="E228" s="67" t="n">
        <v>244</v>
      </c>
      <c r="F228" s="68">
        <f>IF(E228=0,0,G228/E228)</f>
        <v/>
      </c>
      <c r="G228" s="68" t="n">
        <v>97307.2</v>
      </c>
      <c r="H228" s="69" t="n"/>
      <c r="I228" s="68">
        <f>IF(H228="","",E228*H228)</f>
        <v/>
      </c>
      <c r="J228" s="68">
        <f>IF(I228="","",G228-I228)</f>
        <v/>
      </c>
    </row>
    <row r="229" ht="15" customHeight="1">
      <c r="A229" s="65" t="n">
        <v>225</v>
      </c>
      <c r="B229" s="65" t="inlineStr">
        <is>
          <t>02-15-01</t>
        </is>
      </c>
      <c r="C229" s="66" t="inlineStr">
        <is>
          <t>Кабель ВВГнг(А)-LS 3х6-</t>
        </is>
      </c>
      <c r="D229" s="65" t="inlineStr">
        <is>
          <t>м</t>
        </is>
      </c>
      <c r="E229" s="67" t="n">
        <v>376</v>
      </c>
      <c r="F229" s="68">
        <f>IF(E229=0,0,G229/E229)</f>
        <v/>
      </c>
      <c r="G229" s="68" t="n">
        <v>114740.16</v>
      </c>
      <c r="H229" s="69" t="n"/>
      <c r="I229" s="68">
        <f>IF(H229="","",E229*H229)</f>
        <v/>
      </c>
      <c r="J229" s="68">
        <f>IF(I229="","",G229-I229)</f>
        <v/>
      </c>
    </row>
    <row r="230" ht="15" customHeight="1">
      <c r="A230" s="65" t="n">
        <v>226</v>
      </c>
      <c r="B230" s="65" t="inlineStr">
        <is>
          <t>02-15-01</t>
        </is>
      </c>
      <c r="C230" s="66" t="inlineStr">
        <is>
          <t>Кабель ВВГнг(А)-LS 5х10-</t>
        </is>
      </c>
      <c r="D230" s="65" t="inlineStr">
        <is>
          <t>м</t>
        </is>
      </c>
      <c r="E230" s="67" t="n">
        <v>75</v>
      </c>
      <c r="F230" s="68">
        <f>IF(E230=0,0,G230/E230)</f>
        <v/>
      </c>
      <c r="G230" s="68" t="n">
        <v>48471</v>
      </c>
      <c r="H230" s="69" t="n"/>
      <c r="I230" s="68">
        <f>IF(H230="","",E230*H230)</f>
        <v/>
      </c>
      <c r="J230" s="68">
        <f>IF(I230="","",G230-I230)</f>
        <v/>
      </c>
    </row>
    <row r="231" ht="15" customHeight="1">
      <c r="A231" s="65" t="n">
        <v>227</v>
      </c>
      <c r="B231" s="65" t="inlineStr">
        <is>
          <t>02-15-01</t>
        </is>
      </c>
      <c r="C231" s="66" t="inlineStr">
        <is>
          <t>Кабель ВВГнг(А)-LS 5х16-</t>
        </is>
      </c>
      <c r="D231" s="65" t="inlineStr">
        <is>
          <t>м</t>
        </is>
      </c>
      <c r="E231" s="67" t="n">
        <v>28</v>
      </c>
      <c r="F231" s="68">
        <f>IF(E231=0,0,G231/E231)</f>
        <v/>
      </c>
      <c r="G231" s="68" t="n">
        <v>29145.2</v>
      </c>
      <c r="H231" s="69" t="n"/>
      <c r="I231" s="68">
        <f>IF(H231="","",E231*H231)</f>
        <v/>
      </c>
      <c r="J231" s="68">
        <f>IF(I231="","",G231-I231)</f>
        <v/>
      </c>
    </row>
    <row r="232" ht="15" customHeight="1">
      <c r="A232" s="65" t="n">
        <v>228</v>
      </c>
      <c r="B232" s="65" t="inlineStr">
        <is>
          <t>02-15-01</t>
        </is>
      </c>
      <c r="C232" s="66" t="inlineStr">
        <is>
          <t>Кабель ВВГнг(А)-FRLS 3х2,5-</t>
        </is>
      </c>
      <c r="D232" s="65" t="inlineStr">
        <is>
          <t>м</t>
        </is>
      </c>
      <c r="E232" s="67" t="n">
        <v>61</v>
      </c>
      <c r="F232" s="68">
        <f>IF(E232=0,0,G232/E232)</f>
        <v/>
      </c>
      <c r="G232" s="68" t="n">
        <v>7548.14</v>
      </c>
      <c r="H232" s="69" t="n"/>
      <c r="I232" s="68">
        <f>IF(H232="","",E232*H232)</f>
        <v/>
      </c>
      <c r="J232" s="68">
        <f>IF(I232="","",G232-I232)</f>
        <v/>
      </c>
    </row>
    <row r="233" ht="15" customHeight="1">
      <c r="A233" s="65" t="n">
        <v>229</v>
      </c>
      <c r="B233" s="65" t="inlineStr">
        <is>
          <t>02-15-01</t>
        </is>
      </c>
      <c r="C233" s="66" t="inlineStr">
        <is>
          <t>Кабель ВВГнг(А)-FRLS 3х4-</t>
        </is>
      </c>
      <c r="D233" s="65" t="inlineStr">
        <is>
          <t>м</t>
        </is>
      </c>
      <c r="E233" s="67" t="n">
        <v>171</v>
      </c>
      <c r="F233" s="68">
        <f>IF(E233=0,0,G233/E233)</f>
        <v/>
      </c>
      <c r="G233" s="68" t="n">
        <v>28592.91</v>
      </c>
      <c r="H233" s="69" t="n"/>
      <c r="I233" s="68">
        <f>IF(H233="","",E233*H233)</f>
        <v/>
      </c>
      <c r="J233" s="68">
        <f>IF(I233="","",G233-I233)</f>
        <v/>
      </c>
    </row>
    <row r="234" ht="15" customHeight="1">
      <c r="A234" s="65" t="n">
        <v>230</v>
      </c>
      <c r="B234" s="65" t="inlineStr">
        <is>
          <t>02-15-01</t>
        </is>
      </c>
      <c r="C234" s="66" t="inlineStr">
        <is>
          <t>Кабель ВВГнг(А)-FRLS 5х4-</t>
        </is>
      </c>
      <c r="D234" s="65" t="inlineStr">
        <is>
          <t>м</t>
        </is>
      </c>
      <c r="E234" s="67" t="n">
        <v>38</v>
      </c>
      <c r="F234" s="68">
        <f>IF(E234=0,0,G234/E234)</f>
        <v/>
      </c>
      <c r="G234" s="68" t="n">
        <v>11596.08</v>
      </c>
      <c r="H234" s="69" t="n"/>
      <c r="I234" s="68">
        <f>IF(H234="","",E234*H234)</f>
        <v/>
      </c>
      <c r="J234" s="68">
        <f>IF(I234="","",G234-I234)</f>
        <v/>
      </c>
    </row>
    <row r="235" ht="15" customHeight="1">
      <c r="A235" s="65" t="n">
        <v>231</v>
      </c>
      <c r="B235" s="65" t="inlineStr">
        <is>
          <t>02-15-01</t>
        </is>
      </c>
      <c r="C235" s="66" t="inlineStr">
        <is>
          <t>Кабель ВВГнг(А)-FRLS 3х6-</t>
        </is>
      </c>
      <c r="D235" s="65" t="inlineStr">
        <is>
          <t>м</t>
        </is>
      </c>
      <c r="E235" s="67" t="n">
        <v>20</v>
      </c>
      <c r="F235" s="68">
        <f>IF(E235=0,0,G235/E235)</f>
        <v/>
      </c>
      <c r="G235" s="68" t="n">
        <v>4832.6</v>
      </c>
      <c r="H235" s="69" t="n"/>
      <c r="I235" s="68">
        <f>IF(H235="","",E235*H235)</f>
        <v/>
      </c>
      <c r="J235" s="68">
        <f>IF(I235="","",G235-I235)</f>
        <v/>
      </c>
    </row>
    <row r="236" ht="15" customHeight="1">
      <c r="A236" s="65" t="n">
        <v>232</v>
      </c>
      <c r="B236" s="65" t="inlineStr">
        <is>
          <t>02-15-01</t>
        </is>
      </c>
      <c r="C236" s="66" t="inlineStr">
        <is>
          <t>Кабель ВВГнг(А)-FRLS 5х6-</t>
        </is>
      </c>
      <c r="D236" s="65" t="inlineStr">
        <is>
          <t>м</t>
        </is>
      </c>
      <c r="E236" s="67" t="n">
        <v>426</v>
      </c>
      <c r="F236" s="68">
        <f>IF(E236=0,0,G236/E236)</f>
        <v/>
      </c>
      <c r="G236" s="68" t="n">
        <v>195891.84</v>
      </c>
      <c r="H236" s="69" t="n"/>
      <c r="I236" s="68">
        <f>IF(H236="","",E236*H236)</f>
        <v/>
      </c>
      <c r="J236" s="68">
        <f>IF(I236="","",G236-I236)</f>
        <v/>
      </c>
    </row>
    <row r="237" ht="15" customHeight="1">
      <c r="A237" s="65" t="n">
        <v>233</v>
      </c>
      <c r="B237" s="65" t="inlineStr">
        <is>
          <t>02-15-01</t>
        </is>
      </c>
      <c r="C237" s="66" t="inlineStr">
        <is>
          <t>Кабель ВВГнг(А)-FRLS 3х10-</t>
        </is>
      </c>
      <c r="D237" s="65" t="inlineStr">
        <is>
          <t>м</t>
        </is>
      </c>
      <c r="E237" s="67" t="n">
        <v>22</v>
      </c>
      <c r="F237" s="68">
        <f>IF(E237=0,0,G237/E237)</f>
        <v/>
      </c>
      <c r="G237" s="68" t="n">
        <v>10134.74</v>
      </c>
      <c r="H237" s="69" t="n"/>
      <c r="I237" s="68">
        <f>IF(H237="","",E237*H237)</f>
        <v/>
      </c>
      <c r="J237" s="68">
        <f>IF(I237="","",G237-I237)</f>
        <v/>
      </c>
    </row>
    <row r="238" ht="15" customHeight="1">
      <c r="A238" s="65" t="n">
        <v>234</v>
      </c>
      <c r="B238" s="65" t="inlineStr">
        <is>
          <t>02-15-01</t>
        </is>
      </c>
      <c r="C238" s="66" t="inlineStr">
        <is>
          <t>Кабель ВВГнг(А)-FRLS 3х16-</t>
        </is>
      </c>
      <c r="D238" s="65" t="inlineStr">
        <is>
          <t>м</t>
        </is>
      </c>
      <c r="E238" s="67" t="n">
        <v>10</v>
      </c>
      <c r="F238" s="68">
        <f>IF(E238=0,0,G238/E238)</f>
        <v/>
      </c>
      <c r="G238" s="68" t="n">
        <v>7441</v>
      </c>
      <c r="H238" s="69" t="n"/>
      <c r="I238" s="68">
        <f>IF(H238="","",E238*H238)</f>
        <v/>
      </c>
      <c r="J238" s="68">
        <f>IF(I238="","",G238-I238)</f>
        <v/>
      </c>
    </row>
    <row r="239" ht="15" customHeight="1">
      <c r="A239" s="65" t="n">
        <v>235</v>
      </c>
      <c r="B239" s="65" t="inlineStr">
        <is>
          <t>02-15-01</t>
        </is>
      </c>
      <c r="C239" s="66" t="inlineStr">
        <is>
          <t>Кабель КВВГнг(А)-FRLS 10х1.5-0.</t>
        </is>
      </c>
      <c r="D239" s="65" t="inlineStr">
        <is>
          <t>м</t>
        </is>
      </c>
      <c r="E239" s="67" t="n">
        <v>270</v>
      </c>
      <c r="F239" s="68">
        <f>IF(E239=0,0,G239/E239)</f>
        <v/>
      </c>
      <c r="G239" s="68" t="n">
        <v>79010.10000000001</v>
      </c>
      <c r="H239" s="69" t="n"/>
      <c r="I239" s="68">
        <f>IF(H239="","",E239*H239)</f>
        <v/>
      </c>
      <c r="J239" s="68">
        <f>IF(I239="","",G239-I239)</f>
        <v/>
      </c>
    </row>
    <row r="240" ht="15" customHeight="1">
      <c r="A240" s="65" t="n">
        <v>236</v>
      </c>
      <c r="B240" s="65" t="inlineStr">
        <is>
          <t>02-15-01</t>
        </is>
      </c>
      <c r="C240" s="66" t="inlineStr">
        <is>
          <t>Кабель КВВГнг(А)-FRLS 10х2.5-0.</t>
        </is>
      </c>
      <c r="D240" s="65" t="inlineStr">
        <is>
          <t>м</t>
        </is>
      </c>
      <c r="E240" s="67" t="n">
        <v>281</v>
      </c>
      <c r="F240" s="68">
        <f>IF(E240=0,0,G240/E240)</f>
        <v/>
      </c>
      <c r="G240" s="68" t="n">
        <v>99611.69</v>
      </c>
      <c r="H240" s="69" t="n"/>
      <c r="I240" s="68">
        <f>IF(H240="","",E240*H240)</f>
        <v/>
      </c>
      <c r="J240" s="68">
        <f>IF(I240="","",G240-I240)</f>
        <v/>
      </c>
    </row>
    <row r="241" ht="15" customHeight="1">
      <c r="A241" s="65" t="n">
        <v>237</v>
      </c>
      <c r="B241" s="65" t="inlineStr">
        <is>
          <t>02-15-01</t>
        </is>
      </c>
      <c r="C241" s="66" t="inlineStr">
        <is>
          <t>Кабель ПУГв-нг-1х</t>
        </is>
      </c>
      <c r="D241" s="65" t="inlineStr">
        <is>
          <t>м</t>
        </is>
      </c>
      <c r="E241" s="67" t="n">
        <v>50</v>
      </c>
      <c r="F241" s="68">
        <f>IF(E241=0,0,G241/E241)</f>
        <v/>
      </c>
      <c r="G241" s="68" t="n">
        <v>16679.5</v>
      </c>
      <c r="H241" s="69" t="n"/>
      <c r="I241" s="68">
        <f>IF(H241="","",E241*H241)</f>
        <v/>
      </c>
      <c r="J241" s="68">
        <f>IF(I241="","",G241-I241)</f>
        <v/>
      </c>
    </row>
    <row r="242" ht="18.75" customHeight="1">
      <c r="A242" s="65" t="n">
        <v>238</v>
      </c>
      <c r="B242" s="65" t="inlineStr">
        <is>
          <t>02-15-01</t>
        </is>
      </c>
      <c r="C242" s="66" t="inlineStr">
        <is>
          <t>FORS Розетка 1-местная с заземлением для открытой установки 16А IP54 белый IEK ERS12-K01-16-54-DC</t>
        </is>
      </c>
      <c r="D242" s="65" t="inlineStr">
        <is>
          <t>ШТ</t>
        </is>
      </c>
      <c r="E242" s="67" t="n">
        <v>3</v>
      </c>
      <c r="F242" s="68">
        <f>IF(E242=0,0,G242/E242)</f>
        <v/>
      </c>
      <c r="G242" s="68" t="n">
        <v>1244.07</v>
      </c>
      <c r="H242" s="69" t="n"/>
      <c r="I242" s="68">
        <f>IF(H242="","",E242*H242)</f>
        <v/>
      </c>
      <c r="J242" s="68">
        <f>IF(I242="","",G242-I242)</f>
        <v/>
      </c>
    </row>
    <row r="243" ht="18.75" customHeight="1">
      <c r="A243" s="65" t="n">
        <v>239</v>
      </c>
      <c r="B243" s="65" t="inlineStr">
        <is>
          <t>02-15-01</t>
        </is>
      </c>
      <c r="C243" s="66" t="inlineStr">
        <is>
          <t>Розетка с механической блокировкой 16А-6ч/220В 2P+PE IP67 IEK PSR11-016-3-5-</t>
        </is>
      </c>
      <c r="D243" s="65" t="inlineStr">
        <is>
          <t>ШТ</t>
        </is>
      </c>
      <c r="E243" s="67" t="n">
        <v>2</v>
      </c>
      <c r="F243" s="68">
        <f>IF(E243=0,0,G243/E243)</f>
        <v/>
      </c>
      <c r="G243" s="68" t="n">
        <v>8919.139999999999</v>
      </c>
      <c r="H243" s="69" t="n"/>
      <c r="I243" s="68">
        <f>IF(H243="","",E243*H243)</f>
        <v/>
      </c>
      <c r="J243" s="68">
        <f>IF(I243="","",G243-I243)</f>
        <v/>
      </c>
    </row>
    <row r="244" ht="18.75" customHeight="1">
      <c r="A244" s="65" t="n">
        <v>240</v>
      </c>
      <c r="B244" s="65" t="inlineStr">
        <is>
          <t>02-15-01</t>
        </is>
      </c>
      <c r="C244" s="66" t="inlineStr">
        <is>
          <t>Розетка с механической блокировкой 32А-6ч/220В 2P+PE IP67 IEK PSR11-032-3-5-</t>
        </is>
      </c>
      <c r="D244" s="65" t="inlineStr">
        <is>
          <t>ШТ</t>
        </is>
      </c>
      <c r="E244" s="67" t="n">
        <v>1</v>
      </c>
      <c r="F244" s="68">
        <f>IF(E244=0,0,G244/E244)</f>
        <v/>
      </c>
      <c r="G244" s="68" t="n">
        <v>3937.04</v>
      </c>
      <c r="H244" s="69" t="n"/>
      <c r="I244" s="68">
        <f>IF(H244="","",E244*H244)</f>
        <v/>
      </c>
      <c r="J244" s="68">
        <f>IF(I244="","",G244-I244)</f>
        <v/>
      </c>
    </row>
    <row r="245" ht="27.75" customHeight="1">
      <c r="A245" s="65" t="n">
        <v>241</v>
      </c>
      <c r="B245" s="65" t="inlineStr">
        <is>
          <t>02-15-01</t>
        </is>
      </c>
      <c r="C245" s="66" t="inlineStr">
        <is>
          <t>Коробка распределительная двухкомпонентная (HF) в комплекте с компаундом и с 6-кл. зажимами, сечение до 2,5 мм^2, 100х100х40 чёрная PR80.</t>
        </is>
      </c>
      <c r="D245" s="65" t="inlineStr">
        <is>
          <t>ШТ</t>
        </is>
      </c>
      <c r="E245" s="67" t="n">
        <v>4</v>
      </c>
      <c r="F245" s="68">
        <f>IF(E245=0,0,G245/E245)</f>
        <v/>
      </c>
      <c r="G245" s="68" t="n">
        <v>15748.16</v>
      </c>
      <c r="H245" s="69" t="n"/>
      <c r="I245" s="68">
        <f>IF(H245="","",E245*H245)</f>
        <v/>
      </c>
      <c r="J245" s="68">
        <f>IF(I245="","",G245-I245)</f>
        <v/>
      </c>
    </row>
    <row r="246" ht="15" customHeight="1">
      <c r="A246" s="65" t="n">
        <v>242</v>
      </c>
      <c r="B246" s="65" t="inlineStr">
        <is>
          <t>02-15-01</t>
        </is>
      </c>
      <c r="C246" s="66" t="inlineStr">
        <is>
          <t>Секция нагревательная. Арт.СН1134-251027_43-ДА-3-</t>
        </is>
      </c>
      <c r="D246" s="65" t="inlineStr">
        <is>
          <t>ШТ</t>
        </is>
      </c>
      <c r="E246" s="67" t="n">
        <v>8</v>
      </c>
      <c r="F246" s="68">
        <f>IF(E246=0,0,G246/E246)</f>
        <v/>
      </c>
      <c r="G246" s="68" t="n">
        <v>63541.04</v>
      </c>
      <c r="H246" s="69" t="n"/>
      <c r="I246" s="68">
        <f>IF(H246="","",E246*H246)</f>
        <v/>
      </c>
      <c r="J246" s="68">
        <f>IF(I246="","",G246-I246)</f>
        <v/>
      </c>
    </row>
    <row r="247" ht="15" customHeight="1">
      <c r="A247" s="65" t="n">
        <v>243</v>
      </c>
      <c r="B247" s="65" t="inlineStr">
        <is>
          <t>02-15-01</t>
        </is>
      </c>
      <c r="C247" s="66" t="inlineStr">
        <is>
          <t>Коробка соединительная силовая КРОН-П1-1/2П</t>
        </is>
      </c>
      <c r="D247" s="65" t="inlineStr">
        <is>
          <t>ШТ</t>
        </is>
      </c>
      <c r="E247" s="67" t="n">
        <v>4</v>
      </c>
      <c r="F247" s="68">
        <f>IF(E247=0,0,G247/E247)</f>
        <v/>
      </c>
      <c r="G247" s="68" t="n">
        <v>7357.4</v>
      </c>
      <c r="H247" s="69" t="n"/>
      <c r="I247" s="68">
        <f>IF(H247="","",E247*H247)</f>
        <v/>
      </c>
      <c r="J247" s="68">
        <f>IF(I247="","",G247-I247)</f>
        <v/>
      </c>
    </row>
    <row r="248" ht="15" customHeight="1">
      <c r="A248" s="65" t="n">
        <v>244</v>
      </c>
      <c r="B248" s="65" t="inlineStr">
        <is>
          <t>02-15-01</t>
        </is>
      </c>
      <c r="C248" s="66" t="inlineStr">
        <is>
          <t>Коробка соединительная силовая КРОН-П2-1/3П</t>
        </is>
      </c>
      <c r="D248" s="65" t="inlineStr">
        <is>
          <t>ШТ</t>
        </is>
      </c>
      <c r="E248" s="67" t="n">
        <v>4</v>
      </c>
      <c r="F248" s="68">
        <f>IF(E248=0,0,G248/E248)</f>
        <v/>
      </c>
      <c r="G248" s="68" t="n">
        <v>11704.92</v>
      </c>
      <c r="H248" s="69" t="n"/>
      <c r="I248" s="68">
        <f>IF(H248="","",E248*H248)</f>
        <v/>
      </c>
      <c r="J248" s="68">
        <f>IF(I248="","",G248-I248)</f>
        <v/>
      </c>
    </row>
    <row r="249" ht="15" customHeight="1">
      <c r="A249" s="65" t="n">
        <v>245</v>
      </c>
      <c r="B249" s="65" t="inlineStr">
        <is>
          <t>02-15-01</t>
        </is>
      </c>
      <c r="C249" s="66" t="inlineStr">
        <is>
          <t>Сетка сварная (аматурная) 100х100х4 из проволоки ВР-1 площадь 1,2х1,2 м</t>
        </is>
      </c>
      <c r="D249" s="65" t="inlineStr">
        <is>
          <t>м2</t>
        </is>
      </c>
      <c r="E249" s="67" t="n">
        <v>17.3</v>
      </c>
      <c r="F249" s="68">
        <f>IF(E249=0,0,G249/E249)</f>
        <v/>
      </c>
      <c r="G249" s="68" t="n">
        <v>1590.91</v>
      </c>
      <c r="H249" s="69" t="n"/>
      <c r="I249" s="68">
        <f>IF(H249="","",E249*H249)</f>
        <v/>
      </c>
      <c r="J249" s="68">
        <f>IF(I249="","",G249-I249)</f>
        <v/>
      </c>
    </row>
    <row r="250" ht="15" customHeight="1">
      <c r="A250" s="65" t="n">
        <v>246</v>
      </c>
      <c r="B250" s="65" t="inlineStr">
        <is>
          <t>02-15-01</t>
        </is>
      </c>
      <c r="C250" s="66" t="inlineStr">
        <is>
          <t>Труба гофрированная из ПВХ Дн</t>
        </is>
      </c>
      <c r="D250" s="65" t="inlineStr">
        <is>
          <t>м</t>
        </is>
      </c>
      <c r="E250" s="67" t="n">
        <v>100</v>
      </c>
      <c r="F250" s="68">
        <f>IF(E250=0,0,G250/E250)</f>
        <v/>
      </c>
      <c r="G250" s="68" t="n">
        <v>4180</v>
      </c>
      <c r="H250" s="69" t="n"/>
      <c r="I250" s="68">
        <f>IF(H250="","",E250*H250)</f>
        <v/>
      </c>
      <c r="J250" s="68">
        <f>IF(I250="","",G250-I250)</f>
        <v/>
      </c>
    </row>
    <row r="251" ht="18.75" customHeight="1">
      <c r="A251" s="65" t="n">
        <v>247</v>
      </c>
      <c r="B251" s="65" t="inlineStr">
        <is>
          <t>02-15-01</t>
        </is>
      </c>
      <c r="C251" s="66" t="inlineStr">
        <is>
          <t>Труба гофрированная ПЛЛ тяжёлая безгалогенная (HF) негорючая (НГ) стойкая к ультрафиолету (УФ) белая с/з d32 мм</t>
        </is>
      </c>
      <c r="D251" s="65" t="inlineStr">
        <is>
          <t>м</t>
        </is>
      </c>
      <c r="E251" s="67" t="n">
        <v>10</v>
      </c>
      <c r="F251" s="68">
        <f>IF(E251=0,0,G251/E251)</f>
        <v/>
      </c>
      <c r="G251" s="68" t="n">
        <v>4907.7</v>
      </c>
      <c r="H251" s="69" t="n"/>
      <c r="I251" s="68">
        <f>IF(H251="","",E251*H251)</f>
        <v/>
      </c>
      <c r="J251" s="68">
        <f>IF(I251="","",G251-I251)</f>
        <v/>
      </c>
    </row>
    <row r="252" ht="15" customHeight="1">
      <c r="A252" s="65" t="n">
        <v>248</v>
      </c>
      <c r="B252" s="65" t="inlineStr">
        <is>
          <t>02-15-01</t>
        </is>
      </c>
      <c r="C252" s="66" t="inlineStr">
        <is>
          <t>Гильза из стальной трубы Дн</t>
        </is>
      </c>
      <c r="D252" s="65" t="inlineStr">
        <is>
          <t>ШТ</t>
        </is>
      </c>
      <c r="E252" s="67" t="n">
        <v>5</v>
      </c>
      <c r="F252" s="68">
        <f>IF(E252=0,0,G252/E252)</f>
        <v/>
      </c>
      <c r="G252" s="68" t="n">
        <v>6270.5</v>
      </c>
      <c r="H252" s="69" t="n"/>
      <c r="I252" s="68">
        <f>IF(H252="","",E252*H252)</f>
        <v/>
      </c>
      <c r="J252" s="68">
        <f>IF(I252="","",G252-I252)</f>
        <v/>
      </c>
    </row>
    <row r="253" ht="15" customHeight="1">
      <c r="A253" s="65" t="n">
        <v>249</v>
      </c>
      <c r="B253" s="65" t="inlineStr">
        <is>
          <t>02-15-01</t>
        </is>
      </c>
      <c r="C253" s="66" t="inlineStr">
        <is>
          <t>Гильза из стальной трубы Дн</t>
        </is>
      </c>
      <c r="D253" s="65" t="inlineStr">
        <is>
          <t>ШТ</t>
        </is>
      </c>
      <c r="E253" s="67" t="n">
        <v>2</v>
      </c>
      <c r="F253" s="68">
        <f>IF(E253=0,0,G253/E253)</f>
        <v/>
      </c>
      <c r="G253" s="68" t="n">
        <v>5852.46</v>
      </c>
      <c r="H253" s="69" t="n"/>
      <c r="I253" s="68">
        <f>IF(H253="","",E253*H253)</f>
        <v/>
      </c>
      <c r="J253" s="68">
        <f>IF(I253="","",G253-I253)</f>
        <v/>
      </c>
    </row>
    <row r="254" ht="15" customHeight="1">
      <c r="A254" s="65" t="n">
        <v>250</v>
      </c>
      <c r="B254" s="65" t="inlineStr">
        <is>
          <t>02-15-01</t>
        </is>
      </c>
      <c r="C254" s="66" t="inlineStr">
        <is>
          <t>Двухкомпонентная противопожарная терморасширяющаяся пена 430 мл.</t>
        </is>
      </c>
      <c r="D254" s="65" t="inlineStr">
        <is>
          <t>упак</t>
        </is>
      </c>
      <c r="E254" s="67" t="n">
        <v>2</v>
      </c>
      <c r="F254" s="68">
        <f>IF(E254=0,0,G254/E254)</f>
        <v/>
      </c>
      <c r="G254" s="68" t="n">
        <v>4180.32</v>
      </c>
      <c r="H254" s="69" t="n"/>
      <c r="I254" s="68">
        <f>IF(H254="","",E254*H254)</f>
        <v/>
      </c>
      <c r="J254" s="68">
        <f>IF(I254="","",G254-I254)</f>
        <v/>
      </c>
    </row>
    <row r="255" ht="15" customHeight="1">
      <c r="A255" s="65" t="n">
        <v>251</v>
      </c>
      <c r="B255" s="65" t="inlineStr">
        <is>
          <t>02-15-01</t>
        </is>
      </c>
      <c r="C255" s="66" t="inlineStr">
        <is>
          <t>Лоток листовой перфорированный, 85x300x3000 мм, S</t>
        </is>
      </c>
      <c r="D255" s="65" t="inlineStr">
        <is>
          <t>м</t>
        </is>
      </c>
      <c r="E255" s="67" t="n">
        <v>216</v>
      </c>
      <c r="F255" s="68">
        <f>IF(E255=0,0,G255/E255)</f>
        <v/>
      </c>
      <c r="G255" s="68" t="n">
        <v>812654.64</v>
      </c>
      <c r="H255" s="69" t="n"/>
      <c r="I255" s="68">
        <f>IF(H255="","",E255*H255)</f>
        <v/>
      </c>
      <c r="J255" s="68">
        <f>IF(I255="","",G255-I255)</f>
        <v/>
      </c>
    </row>
    <row r="256" ht="15" customHeight="1">
      <c r="A256" s="65" t="n">
        <v>252</v>
      </c>
      <c r="B256" s="65" t="inlineStr">
        <is>
          <t>02-15-01</t>
        </is>
      </c>
      <c r="C256" s="66" t="inlineStr">
        <is>
          <t>Лоток листовой перфорированный, 60х400х3000 мм, S</t>
        </is>
      </c>
      <c r="D256" s="65" t="inlineStr">
        <is>
          <t>м</t>
        </is>
      </c>
      <c r="E256" s="67" t="n">
        <v>42</v>
      </c>
      <c r="F256" s="68">
        <f>IF(E256=0,0,G256/E256)</f>
        <v/>
      </c>
      <c r="G256" s="68" t="n">
        <v>75497.10000000001</v>
      </c>
      <c r="H256" s="69" t="n"/>
      <c r="I256" s="68">
        <f>IF(H256="","",E256*H256)</f>
        <v/>
      </c>
      <c r="J256" s="68">
        <f>IF(I256="","",G256-I256)</f>
        <v/>
      </c>
    </row>
    <row r="257" ht="15" customHeight="1">
      <c r="A257" s="65" t="n">
        <v>253</v>
      </c>
      <c r="B257" s="65" t="inlineStr">
        <is>
          <t>02-15-01</t>
        </is>
      </c>
      <c r="C257" s="66" t="inlineStr">
        <is>
          <t>Лоток листовой перфорированный, 60х100х3000 мм, S</t>
        </is>
      </c>
      <c r="D257" s="65" t="inlineStr">
        <is>
          <t>м</t>
        </is>
      </c>
      <c r="E257" s="67" t="n">
        <v>249</v>
      </c>
      <c r="F257" s="68">
        <f>IF(E257=0,0,G257/E257)</f>
        <v/>
      </c>
      <c r="G257" s="68" t="n">
        <v>239406.03</v>
      </c>
      <c r="H257" s="69" t="n"/>
      <c r="I257" s="68">
        <f>IF(H257="","",E257*H257)</f>
        <v/>
      </c>
      <c r="J257" s="68">
        <f>IF(I257="","",G257-I257)</f>
        <v/>
      </c>
    </row>
    <row r="258" ht="15" customHeight="1">
      <c r="A258" s="65" t="n">
        <v>254</v>
      </c>
      <c r="B258" s="65" t="inlineStr">
        <is>
          <t>02-15-01</t>
        </is>
      </c>
      <c r="C258" s="66" t="inlineStr">
        <is>
          <t>Крышка B</t>
        </is>
      </c>
      <c r="D258" s="65" t="inlineStr">
        <is>
          <t>м</t>
        </is>
      </c>
      <c r="E258" s="67" t="n">
        <v>216</v>
      </c>
      <c r="F258" s="68">
        <f>IF(E258=0,0,G258/E258)</f>
        <v/>
      </c>
      <c r="G258" s="68" t="n">
        <v>153500.4</v>
      </c>
      <c r="H258" s="69" t="n"/>
      <c r="I258" s="68">
        <f>IF(H258="","",E258*H258)</f>
        <v/>
      </c>
      <c r="J258" s="68">
        <f>IF(I258="","",G258-I258)</f>
        <v/>
      </c>
    </row>
    <row r="259" ht="15" customHeight="1">
      <c r="A259" s="65" t="n">
        <v>255</v>
      </c>
      <c r="B259" s="65" t="inlineStr">
        <is>
          <t>02-15-01</t>
        </is>
      </c>
      <c r="C259" s="66" t="inlineStr">
        <is>
          <t>Крышка B</t>
        </is>
      </c>
      <c r="D259" s="65" t="inlineStr">
        <is>
          <t>м</t>
        </is>
      </c>
      <c r="E259" s="67" t="n">
        <v>42</v>
      </c>
      <c r="F259" s="68">
        <f>IF(E259=0,0,G259/E259)</f>
        <v/>
      </c>
      <c r="G259" s="68" t="n">
        <v>75497.10000000001</v>
      </c>
      <c r="H259" s="69" t="n"/>
      <c r="I259" s="68">
        <f>IF(H259="","",E259*H259)</f>
        <v/>
      </c>
      <c r="J259" s="68">
        <f>IF(I259="","",G259-I259)</f>
        <v/>
      </c>
    </row>
    <row r="260" ht="15" customHeight="1">
      <c r="A260" s="65" t="n">
        <v>256</v>
      </c>
      <c r="B260" s="65" t="inlineStr">
        <is>
          <t>02-15-01</t>
        </is>
      </c>
      <c r="C260" s="66" t="inlineStr">
        <is>
          <t>Крышка B</t>
        </is>
      </c>
      <c r="D260" s="65" t="inlineStr">
        <is>
          <t>м</t>
        </is>
      </c>
      <c r="E260" s="67" t="n">
        <v>249</v>
      </c>
      <c r="F260" s="68">
        <f>IF(E260=0,0,G260/E260)</f>
        <v/>
      </c>
      <c r="G260" s="68" t="n">
        <v>72864.87</v>
      </c>
      <c r="H260" s="69" t="n"/>
      <c r="I260" s="68">
        <f>IF(H260="","",E260*H260)</f>
        <v/>
      </c>
      <c r="J260" s="68">
        <f>IF(I260="","",G260-I260)</f>
        <v/>
      </c>
    </row>
    <row r="261" ht="15" customHeight="1">
      <c r="A261" s="65" t="n">
        <v>257</v>
      </c>
      <c r="B261" s="65" t="inlineStr">
        <is>
          <t>02-15-01</t>
        </is>
      </c>
      <c r="C261" s="66" t="inlineStr">
        <is>
          <t>Секция угловая 90°, h</t>
        </is>
      </c>
      <c r="D261" s="65" t="inlineStr">
        <is>
          <t>ШТ</t>
        </is>
      </c>
      <c r="E261" s="67" t="n">
        <v>4</v>
      </c>
      <c r="F261" s="68">
        <f>IF(E261=0,0,G261/E261)</f>
        <v/>
      </c>
      <c r="G261" s="68" t="n">
        <v>26085.24</v>
      </c>
      <c r="H261" s="69" t="n"/>
      <c r="I261" s="68">
        <f>IF(H261="","",E261*H261)</f>
        <v/>
      </c>
      <c r="J261" s="68">
        <f>IF(I261="","",G261-I261)</f>
        <v/>
      </c>
    </row>
    <row r="262" ht="15" customHeight="1">
      <c r="A262" s="65" t="n">
        <v>258</v>
      </c>
      <c r="B262" s="65" t="inlineStr">
        <is>
          <t>02-15-01</t>
        </is>
      </c>
      <c r="C262" s="66" t="inlineStr">
        <is>
          <t>Секция Т/Х-образная, h</t>
        </is>
      </c>
      <c r="D262" s="65" t="inlineStr">
        <is>
          <t>ШТ</t>
        </is>
      </c>
      <c r="E262" s="67" t="n">
        <v>3</v>
      </c>
      <c r="F262" s="68">
        <f>IF(E262=0,0,G262/E262)</f>
        <v/>
      </c>
      <c r="G262" s="68" t="n">
        <v>18686.07</v>
      </c>
      <c r="H262" s="69" t="n"/>
      <c r="I262" s="68">
        <f>IF(H262="","",E262*H262)</f>
        <v/>
      </c>
      <c r="J262" s="68">
        <f>IF(I262="","",G262-I262)</f>
        <v/>
      </c>
    </row>
    <row r="263" ht="15" customHeight="1">
      <c r="A263" s="65" t="n">
        <v>259</v>
      </c>
      <c r="B263" s="65" t="inlineStr">
        <is>
          <t>02-15-01</t>
        </is>
      </c>
      <c r="C263" s="66" t="inlineStr">
        <is>
          <t>Секция Т/Х-образная, h</t>
        </is>
      </c>
      <c r="D263" s="65" t="inlineStr">
        <is>
          <t>ШТ</t>
        </is>
      </c>
      <c r="E263" s="67" t="n">
        <v>3</v>
      </c>
      <c r="F263" s="68">
        <f>IF(E263=0,0,G263/E263)</f>
        <v/>
      </c>
      <c r="G263" s="68" t="n">
        <v>18159.36</v>
      </c>
      <c r="H263" s="69" t="n"/>
      <c r="I263" s="68">
        <f>IF(H263="","",E263*H263)</f>
        <v/>
      </c>
      <c r="J263" s="68">
        <f>IF(I263="","",G263-I263)</f>
        <v/>
      </c>
    </row>
    <row r="264" ht="15" customHeight="1">
      <c r="A264" s="65" t="n">
        <v>260</v>
      </c>
      <c r="B264" s="65" t="inlineStr">
        <is>
          <t>02-15-01</t>
        </is>
      </c>
      <c r="C264" s="66" t="inlineStr">
        <is>
          <t>Секция Т/Х-образная, h</t>
        </is>
      </c>
      <c r="D264" s="65" t="inlineStr">
        <is>
          <t>ШТ</t>
        </is>
      </c>
      <c r="E264" s="67" t="n">
        <v>8</v>
      </c>
      <c r="F264" s="68">
        <f>IF(E264=0,0,G264/E264)</f>
        <v/>
      </c>
      <c r="G264" s="68" t="n">
        <v>50163.92</v>
      </c>
      <c r="H264" s="69" t="n"/>
      <c r="I264" s="68">
        <f>IF(H264="","",E264*H264)</f>
        <v/>
      </c>
      <c r="J264" s="68">
        <f>IF(I264="","",G264-I264)</f>
        <v/>
      </c>
    </row>
    <row r="265" ht="15" customHeight="1">
      <c r="A265" s="65" t="n">
        <v>261</v>
      </c>
      <c r="B265" s="65" t="inlineStr">
        <is>
          <t>02-15-01</t>
        </is>
      </c>
      <c r="C265" s="66" t="inlineStr">
        <is>
          <t>Секция Т/Х-образная, h</t>
        </is>
      </c>
      <c r="D265" s="65" t="inlineStr">
        <is>
          <t>ШТ</t>
        </is>
      </c>
      <c r="E265" s="67" t="n">
        <v>8</v>
      </c>
      <c r="F265" s="68">
        <f>IF(E265=0,0,G265/E265)</f>
        <v/>
      </c>
      <c r="G265" s="68" t="n">
        <v>49829.52</v>
      </c>
      <c r="H265" s="69" t="n"/>
      <c r="I265" s="68">
        <f>IF(H265="","",E265*H265)</f>
        <v/>
      </c>
      <c r="J265" s="68">
        <f>IF(I265="","",G265-I265)</f>
        <v/>
      </c>
    </row>
    <row r="266" ht="15" customHeight="1">
      <c r="A266" s="65" t="n">
        <v>262</v>
      </c>
      <c r="B266" s="65" t="inlineStr">
        <is>
          <t>02-15-01</t>
        </is>
      </c>
      <c r="C266" s="66" t="inlineStr">
        <is>
          <t>Крышка угловой секции 90°, B</t>
        </is>
      </c>
      <c r="D266" s="65" t="inlineStr">
        <is>
          <t>ШТ</t>
        </is>
      </c>
      <c r="E266" s="67" t="n">
        <v>4</v>
      </c>
      <c r="F266" s="68">
        <f>IF(E266=0,0,G266/E266)</f>
        <v/>
      </c>
      <c r="G266" s="68" t="n">
        <v>5016.4</v>
      </c>
      <c r="H266" s="69" t="n"/>
      <c r="I266" s="68">
        <f>IF(H266="","",E266*H266)</f>
        <v/>
      </c>
      <c r="J266" s="68">
        <f>IF(I266="","",G266-I266)</f>
        <v/>
      </c>
    </row>
    <row r="267" ht="15" customHeight="1">
      <c r="A267" s="65" t="n">
        <v>263</v>
      </c>
      <c r="B267" s="65" t="inlineStr">
        <is>
          <t>02-15-01</t>
        </is>
      </c>
      <c r="C267" s="66" t="inlineStr">
        <is>
          <t>Крышка Т/Х-образной секции, B</t>
        </is>
      </c>
      <c r="D267" s="65" t="inlineStr">
        <is>
          <t>ШТ</t>
        </is>
      </c>
      <c r="E267" s="67" t="n">
        <v>3</v>
      </c>
      <c r="F267" s="68">
        <f>IF(E267=0,0,G267/E267)</f>
        <v/>
      </c>
      <c r="G267" s="68" t="n">
        <v>1379.52</v>
      </c>
      <c r="H267" s="69" t="n"/>
      <c r="I267" s="68">
        <f>IF(H267="","",E267*H267)</f>
        <v/>
      </c>
      <c r="J267" s="68">
        <f>IF(I267="","",G267-I267)</f>
        <v/>
      </c>
    </row>
    <row r="268" ht="15" customHeight="1">
      <c r="A268" s="65" t="n">
        <v>264</v>
      </c>
      <c r="B268" s="65" t="inlineStr">
        <is>
          <t>02-15-01</t>
        </is>
      </c>
      <c r="C268" s="66" t="inlineStr">
        <is>
          <t>Крышка Т/Х-образной секции, B</t>
        </is>
      </c>
      <c r="D268" s="65" t="inlineStr">
        <is>
          <t>ШТ</t>
        </is>
      </c>
      <c r="E268" s="67" t="n">
        <v>3</v>
      </c>
      <c r="F268" s="68">
        <f>IF(E268=0,0,G268/E268)</f>
        <v/>
      </c>
      <c r="G268" s="68" t="n">
        <v>1329.36</v>
      </c>
      <c r="H268" s="69" t="n"/>
      <c r="I268" s="68">
        <f>IF(H268="","",E268*H268)</f>
        <v/>
      </c>
      <c r="J268" s="68">
        <f>IF(I268="","",G268-I268)</f>
        <v/>
      </c>
    </row>
    <row r="269" ht="15" customHeight="1">
      <c r="A269" s="65" t="n">
        <v>265</v>
      </c>
      <c r="B269" s="65" t="inlineStr">
        <is>
          <t>02-15-01</t>
        </is>
      </c>
      <c r="C269" s="66" t="inlineStr">
        <is>
          <t>Крышка Т/Х-образной секции, B</t>
        </is>
      </c>
      <c r="D269" s="65" t="inlineStr">
        <is>
          <t>ШТ</t>
        </is>
      </c>
      <c r="E269" s="67" t="n">
        <v>8</v>
      </c>
      <c r="F269" s="68">
        <f>IF(E269=0,0,G269/E269)</f>
        <v/>
      </c>
      <c r="G269" s="68" t="n">
        <v>20199.36</v>
      </c>
      <c r="H269" s="69" t="n"/>
      <c r="I269" s="68">
        <f>IF(H269="","",E269*H269)</f>
        <v/>
      </c>
      <c r="J269" s="68">
        <f>IF(I269="","",G269-I269)</f>
        <v/>
      </c>
    </row>
    <row r="270" ht="15" customHeight="1">
      <c r="A270" s="65" t="n">
        <v>266</v>
      </c>
      <c r="B270" s="65" t="inlineStr">
        <is>
          <t>02-15-01</t>
        </is>
      </c>
      <c r="C270" s="66" t="inlineStr">
        <is>
          <t>Перегородка разделительная, h</t>
        </is>
      </c>
      <c r="D270" s="65" t="inlineStr">
        <is>
          <t>м</t>
        </is>
      </c>
      <c r="E270" s="67" t="n">
        <v>291</v>
      </c>
      <c r="F270" s="68">
        <f>IF(E270=0,0,G270/E270)</f>
        <v/>
      </c>
      <c r="G270" s="68" t="n">
        <v>279787.77</v>
      </c>
      <c r="H270" s="69" t="n"/>
      <c r="I270" s="68">
        <f>IF(H270="","",E270*H270)</f>
        <v/>
      </c>
      <c r="J270" s="68">
        <f>IF(I270="","",G270-I270)</f>
        <v/>
      </c>
    </row>
    <row r="271" ht="15" customHeight="1">
      <c r="A271" s="65" t="n">
        <v>267</v>
      </c>
      <c r="B271" s="65" t="inlineStr">
        <is>
          <t>02-15-01</t>
        </is>
      </c>
      <c r="C271" s="66" t="inlineStr">
        <is>
          <t>Шпилька резьбовая M8x1000 мм,высокопрочная, класс прочности 5.8, DIN</t>
        </is>
      </c>
      <c r="D271" s="65" t="inlineStr">
        <is>
          <t>ШТ</t>
        </is>
      </c>
      <c r="E271" s="67" t="n">
        <v>300</v>
      </c>
      <c r="F271" s="68">
        <f>IF(E271=0,0,G271/E271)</f>
        <v/>
      </c>
      <c r="G271" s="68" t="n">
        <v>87789</v>
      </c>
      <c r="H271" s="69" t="n"/>
      <c r="I271" s="68">
        <f>IF(H271="","",E271*H271)</f>
        <v/>
      </c>
      <c r="J271" s="68">
        <f>IF(I271="","",G271-I271)</f>
        <v/>
      </c>
    </row>
    <row r="272" ht="15" customHeight="1">
      <c r="A272" s="65" t="n">
        <v>268</v>
      </c>
      <c r="B272" s="65" t="inlineStr">
        <is>
          <t>02-15-01</t>
        </is>
      </c>
      <c r="C272" s="66" t="inlineStr">
        <is>
          <t>Шпилька резьбовая M8x2000 мм,высокопрочная, класс прочности 5.8, DIN</t>
        </is>
      </c>
      <c r="D272" s="65" t="inlineStr">
        <is>
          <t>ШТ</t>
        </is>
      </c>
      <c r="E272" s="67" t="n">
        <v>430</v>
      </c>
      <c r="F272" s="68">
        <f>IF(E272=0,0,G272/E272)</f>
        <v/>
      </c>
      <c r="G272" s="68" t="n">
        <v>244467.9</v>
      </c>
      <c r="H272" s="69" t="n"/>
      <c r="I272" s="68">
        <f>IF(H272="","",E272*H272)</f>
        <v/>
      </c>
      <c r="J272" s="68">
        <f>IF(I272="","",G272-I272)</f>
        <v/>
      </c>
    </row>
    <row r="273" ht="15" customHeight="1">
      <c r="A273" s="65" t="n">
        <v>269</v>
      </c>
      <c r="B273" s="65" t="inlineStr">
        <is>
          <t>02-15-01</t>
        </is>
      </c>
      <c r="C273" s="66" t="inlineStr">
        <is>
          <t>Рейка, U-профиль, L</t>
        </is>
      </c>
      <c r="D273" s="65" t="inlineStr">
        <is>
          <t>ШТ</t>
        </is>
      </c>
      <c r="E273" s="67" t="n">
        <v>149</v>
      </c>
      <c r="F273" s="68">
        <f>IF(E273=0,0,G273/E273)</f>
        <v/>
      </c>
      <c r="G273" s="68" t="n">
        <v>84710.97</v>
      </c>
      <c r="H273" s="69" t="n"/>
      <c r="I273" s="68">
        <f>IF(H273="","",E273*H273)</f>
        <v/>
      </c>
      <c r="J273" s="68">
        <f>IF(I273="","",G273-I273)</f>
        <v/>
      </c>
    </row>
    <row r="274" ht="15" customHeight="1">
      <c r="A274" s="65" t="n">
        <v>270</v>
      </c>
      <c r="B274" s="65" t="inlineStr">
        <is>
          <t>02-15-01</t>
        </is>
      </c>
      <c r="C274" s="66" t="inlineStr">
        <is>
          <t>Рейка, U-профиль, L</t>
        </is>
      </c>
      <c r="D274" s="65" t="inlineStr">
        <is>
          <t>ШТ</t>
        </is>
      </c>
      <c r="E274" s="67" t="n">
        <v>28</v>
      </c>
      <c r="F274" s="68">
        <f>IF(E274=0,0,G274/E274)</f>
        <v/>
      </c>
      <c r="G274" s="68" t="n">
        <v>17557.4</v>
      </c>
      <c r="H274" s="69" t="n"/>
      <c r="I274" s="68">
        <f>IF(H274="","",E274*H274)</f>
        <v/>
      </c>
      <c r="J274" s="68">
        <f>IF(I274="","",G274-I274)</f>
        <v/>
      </c>
    </row>
    <row r="275" ht="15" customHeight="1">
      <c r="A275" s="65" t="n">
        <v>271</v>
      </c>
      <c r="B275" s="65" t="inlineStr">
        <is>
          <t>02-15-01</t>
        </is>
      </c>
      <c r="C275" s="66" t="inlineStr">
        <is>
          <t>Рейка, U-профиль, L</t>
        </is>
      </c>
      <c r="D275" s="65" t="inlineStr">
        <is>
          <t>ШТ</t>
        </is>
      </c>
      <c r="E275" s="67" t="n">
        <v>183</v>
      </c>
      <c r="F275" s="68">
        <f>IF(E275=0,0,G275/E275)</f>
        <v/>
      </c>
      <c r="G275" s="68" t="n">
        <v>85680.60000000001</v>
      </c>
      <c r="H275" s="69" t="n"/>
      <c r="I275" s="68">
        <f>IF(H275="","",E275*H275)</f>
        <v/>
      </c>
      <c r="J275" s="68">
        <f>IF(I275="","",G275-I275)</f>
        <v/>
      </c>
    </row>
    <row r="276" ht="15" customHeight="1">
      <c r="A276" s="65" t="n">
        <v>272</v>
      </c>
      <c r="B276" s="65" t="inlineStr">
        <is>
          <t>02-15-01</t>
        </is>
      </c>
      <c r="C276" s="66" t="inlineStr">
        <is>
          <t>Гайка шестигранная М8х7, сталь, G</t>
        </is>
      </c>
      <c r="D276" s="65" t="inlineStr">
        <is>
          <t>ШТ</t>
        </is>
      </c>
      <c r="E276" s="67" t="n">
        <v>9922</v>
      </c>
      <c r="F276" s="68">
        <f>IF(E276=0,0,G276/E276)</f>
        <v/>
      </c>
      <c r="G276" s="68" t="n">
        <v>53975.68</v>
      </c>
      <c r="H276" s="69" t="n"/>
      <c r="I276" s="68">
        <f>IF(H276="","",E276*H276)</f>
        <v/>
      </c>
      <c r="J276" s="68">
        <f>IF(I276="","",G276-I276)</f>
        <v/>
      </c>
    </row>
    <row r="277" ht="15" customHeight="1">
      <c r="A277" s="65" t="n">
        <v>273</v>
      </c>
      <c r="B277" s="65" t="inlineStr">
        <is>
          <t>02-15-01</t>
        </is>
      </c>
      <c r="C277" s="66" t="inlineStr">
        <is>
          <t>Комплект крепежный FRSB 6X20 G, сталь, G</t>
        </is>
      </c>
      <c r="D277" s="65" t="inlineStr">
        <is>
          <t>ШТ</t>
        </is>
      </c>
      <c r="E277" s="67" t="n">
        <v>2600</v>
      </c>
      <c r="F277" s="68">
        <f>IF(E277=0,0,G277/E277)</f>
        <v/>
      </c>
      <c r="G277" s="68" t="n">
        <v>95654</v>
      </c>
      <c r="H277" s="69" t="n"/>
      <c r="I277" s="68">
        <f>IF(H277="","",E277*H277)</f>
        <v/>
      </c>
      <c r="J277" s="68">
        <f>IF(I277="","",G277-I277)</f>
        <v/>
      </c>
    </row>
    <row r="278" ht="15" customHeight="1">
      <c r="A278" s="65" t="n">
        <v>274</v>
      </c>
      <c r="B278" s="65" t="inlineStr">
        <is>
          <t>02-15-01</t>
        </is>
      </c>
      <c r="C278" s="66" t="inlineStr">
        <is>
          <t>Комплект крепежный FRSB 6X12 G, сталь, G</t>
        </is>
      </c>
      <c r="D278" s="65" t="inlineStr">
        <is>
          <t>ШТ</t>
        </is>
      </c>
      <c r="E278" s="67" t="n">
        <v>1400</v>
      </c>
      <c r="F278" s="68">
        <f>IF(E278=0,0,G278/E278)</f>
        <v/>
      </c>
      <c r="G278" s="68" t="n">
        <v>30436</v>
      </c>
      <c r="H278" s="69" t="n"/>
      <c r="I278" s="68">
        <f>IF(H278="","",E278*H278)</f>
        <v/>
      </c>
      <c r="J278" s="68">
        <f>IF(I278="","",G278-I278)</f>
        <v/>
      </c>
    </row>
    <row r="279" ht="15" customHeight="1">
      <c r="A279" s="65" t="n">
        <v>275</v>
      </c>
      <c r="B279" s="65" t="inlineStr">
        <is>
          <t>02-15-01</t>
        </is>
      </c>
      <c r="C279" s="66" t="inlineStr">
        <is>
          <t>Комплект Болт+Шайба+Гайка M10x110 мм</t>
        </is>
      </c>
      <c r="D279" s="65" t="inlineStr">
        <is>
          <t>ШТ</t>
        </is>
      </c>
      <c r="E279" s="67" t="n">
        <v>1240</v>
      </c>
      <c r="F279" s="68">
        <f>IF(E279=0,0,G279/E279)</f>
        <v/>
      </c>
      <c r="G279" s="68" t="n">
        <v>374256.8</v>
      </c>
      <c r="H279" s="69" t="n"/>
      <c r="I279" s="68">
        <f>IF(H279="","",E279*H279)</f>
        <v/>
      </c>
      <c r="J279" s="68">
        <f>IF(I279="","",G279-I279)</f>
        <v/>
      </c>
    </row>
    <row r="280" ht="15" customHeight="1">
      <c r="A280" s="65" t="n">
        <v>276</v>
      </c>
      <c r="B280" s="65" t="inlineStr">
        <is>
          <t>02-15-01</t>
        </is>
      </c>
      <c r="C280" s="66" t="inlineStr">
        <is>
          <t>Перегородка разделительная, h</t>
        </is>
      </c>
      <c r="D280" s="65" t="inlineStr">
        <is>
          <t>м</t>
        </is>
      </c>
      <c r="E280" s="67" t="n">
        <v>1002</v>
      </c>
      <c r="F280" s="68">
        <f>IF(E280=0,0,G280/E280)</f>
        <v/>
      </c>
      <c r="G280" s="68" t="n">
        <v>383685.84</v>
      </c>
      <c r="H280" s="69" t="n"/>
      <c r="I280" s="68">
        <f>IF(H280="","",E280*H280)</f>
        <v/>
      </c>
      <c r="J280" s="68">
        <f>IF(I280="","",G280-I280)</f>
        <v/>
      </c>
    </row>
    <row r="281" ht="15" customHeight="1">
      <c r="A281" s="65" t="n">
        <v>277</v>
      </c>
      <c r="B281" s="65" t="inlineStr">
        <is>
          <t>02-15-01</t>
        </is>
      </c>
      <c r="C281" s="66" t="inlineStr">
        <is>
          <t>Подвес трапециевидный, сталь, FS</t>
        </is>
      </c>
      <c r="D281" s="65" t="inlineStr">
        <is>
          <t>ШТ</t>
        </is>
      </c>
      <c r="E281" s="67" t="n">
        <v>1240</v>
      </c>
      <c r="F281" s="68">
        <f>IF(E281=0,0,G281/E281)</f>
        <v/>
      </c>
      <c r="G281" s="68" t="n">
        <v>251918.4</v>
      </c>
      <c r="H281" s="69" t="n"/>
      <c r="I281" s="68">
        <f>IF(H281="","",E281*H281)</f>
        <v/>
      </c>
      <c r="J281" s="68">
        <f>IF(I281="","",G281-I281)</f>
        <v/>
      </c>
    </row>
    <row r="282" ht="15" customHeight="1">
      <c r="A282" s="65" t="n">
        <v>278</v>
      </c>
      <c r="B282" s="65" t="inlineStr">
        <is>
          <t>02-15-01</t>
        </is>
      </c>
      <c r="C282" s="66" t="inlineStr">
        <is>
          <t>Переходник/концевик B</t>
        </is>
      </c>
      <c r="D282" s="65" t="inlineStr">
        <is>
          <t>ШТ</t>
        </is>
      </c>
      <c r="E282" s="67" t="n">
        <v>6</v>
      </c>
      <c r="F282" s="68">
        <f>IF(E282=0,0,G282/E282)</f>
        <v/>
      </c>
      <c r="G282" s="68" t="n">
        <v>3857.64</v>
      </c>
      <c r="H282" s="69" t="n"/>
      <c r="I282" s="68">
        <f>IF(H282="","",E282*H282)</f>
        <v/>
      </c>
      <c r="J282" s="68">
        <f>IF(I282="","",G282-I282)</f>
        <v/>
      </c>
    </row>
    <row r="283" ht="15" customHeight="1">
      <c r="A283" s="65" t="n">
        <v>279</v>
      </c>
      <c r="B283" s="65" t="inlineStr">
        <is>
          <t>02-15-01</t>
        </is>
      </c>
      <c r="C283" s="66" t="inlineStr">
        <is>
          <t>Переходник/концевик B</t>
        </is>
      </c>
      <c r="D283" s="65" t="inlineStr">
        <is>
          <t>ШТ</t>
        </is>
      </c>
      <c r="E283" s="67" t="n">
        <v>3</v>
      </c>
      <c r="F283" s="68">
        <f>IF(E283=0,0,G283/E283)</f>
        <v/>
      </c>
      <c r="G283" s="68" t="n">
        <v>2315.07</v>
      </c>
      <c r="H283" s="69" t="n"/>
      <c r="I283" s="68">
        <f>IF(H283="","",E283*H283)</f>
        <v/>
      </c>
      <c r="J283" s="68">
        <f>IF(I283="","",G283-I283)</f>
        <v/>
      </c>
    </row>
    <row r="284" ht="15" customHeight="1">
      <c r="A284" s="65" t="n">
        <v>280</v>
      </c>
      <c r="B284" s="65" t="inlineStr">
        <is>
          <t>02-15-01</t>
        </is>
      </c>
      <c r="C284" s="66" t="inlineStr">
        <is>
          <t>Соединитель продольный RLVL 85 FS для лотка MKS,SKS 85 мм</t>
        </is>
      </c>
      <c r="D284" s="65" t="inlineStr">
        <is>
          <t>ШТ</t>
        </is>
      </c>
      <c r="E284" s="67" t="n">
        <v>760</v>
      </c>
      <c r="F284" s="68">
        <f>IF(E284=0,0,G284/E284)</f>
        <v/>
      </c>
      <c r="G284" s="68" t="n">
        <v>686249.6</v>
      </c>
      <c r="H284" s="69" t="n"/>
      <c r="I284" s="68">
        <f>IF(H284="","",E284*H284)</f>
        <v/>
      </c>
      <c r="J284" s="68">
        <f>IF(I284="","",G284-I284)</f>
        <v/>
      </c>
    </row>
    <row r="285" ht="15" customHeight="1">
      <c r="A285" s="65" t="n">
        <v>281</v>
      </c>
      <c r="B285" s="65" t="inlineStr">
        <is>
          <t>02-15-01</t>
        </is>
      </c>
      <c r="C285" s="66" t="inlineStr">
        <is>
          <t>Соединитель, продольный/угловой, L</t>
        </is>
      </c>
      <c r="D285" s="65" t="inlineStr">
        <is>
          <t>ШТ</t>
        </is>
      </c>
      <c r="E285" s="67" t="n">
        <v>40</v>
      </c>
      <c r="F285" s="68">
        <f>IF(E285=0,0,G285/E285)</f>
        <v/>
      </c>
      <c r="G285" s="68" t="n">
        <v>11705.2</v>
      </c>
      <c r="H285" s="69" t="n"/>
      <c r="I285" s="68">
        <f>IF(H285="","",E285*H285)</f>
        <v/>
      </c>
      <c r="J285" s="68">
        <f>IF(I285="","",G285-I285)</f>
        <v/>
      </c>
    </row>
    <row r="286" ht="15" customHeight="1">
      <c r="A286" s="65" t="n">
        <v>282</v>
      </c>
      <c r="B286" s="65" t="inlineStr">
        <is>
          <t>02-15-01</t>
        </is>
      </c>
      <c r="C286" s="66" t="inlineStr">
        <is>
          <t>Соединитель, продольный/угловой, L</t>
        </is>
      </c>
      <c r="D286" s="65" t="inlineStr">
        <is>
          <t>ШТ</t>
        </is>
      </c>
      <c r="E286" s="67" t="n">
        <v>420</v>
      </c>
      <c r="F286" s="68">
        <f>IF(E286=0,0,G286/E286)</f>
        <v/>
      </c>
      <c r="G286" s="68" t="n">
        <v>83571.60000000001</v>
      </c>
      <c r="H286" s="69" t="n"/>
      <c r="I286" s="68">
        <f>IF(H286="","",E286*H286)</f>
        <v/>
      </c>
      <c r="J286" s="68">
        <f>IF(I286="","",G286-I286)</f>
        <v/>
      </c>
    </row>
    <row r="287" ht="15" customHeight="1">
      <c r="A287" s="65" t="n">
        <v>283</v>
      </c>
      <c r="B287" s="65" t="inlineStr">
        <is>
          <t>02-15-01</t>
        </is>
      </c>
      <c r="C287" s="66" t="inlineStr">
        <is>
          <t>Соединитель, шарнирный, L</t>
        </is>
      </c>
      <c r="D287" s="65" t="inlineStr">
        <is>
          <t>ШТ</t>
        </is>
      </c>
      <c r="E287" s="67" t="n">
        <v>40</v>
      </c>
      <c r="F287" s="68">
        <f>IF(E287=0,0,G287/E287)</f>
        <v/>
      </c>
      <c r="G287" s="68" t="n">
        <v>117049.2</v>
      </c>
      <c r="H287" s="69" t="n"/>
      <c r="I287" s="68">
        <f>IF(H287="","",E287*H287)</f>
        <v/>
      </c>
      <c r="J287" s="68">
        <f>IF(I287="","",G287-I287)</f>
        <v/>
      </c>
    </row>
    <row r="288" ht="15" customHeight="1">
      <c r="A288" s="65" t="n">
        <v>284</v>
      </c>
      <c r="B288" s="65" t="inlineStr">
        <is>
          <t>02-15-01</t>
        </is>
      </c>
      <c r="C288" s="66" t="inlineStr">
        <is>
          <t>Соединитель, шарнирный, L</t>
        </is>
      </c>
      <c r="D288" s="65" t="inlineStr">
        <is>
          <t>ШТ</t>
        </is>
      </c>
      <c r="E288" s="67" t="n">
        <v>90</v>
      </c>
      <c r="F288" s="68">
        <f>IF(E288=0,0,G288/E288)</f>
        <v/>
      </c>
      <c r="G288" s="68" t="n">
        <v>43266.6</v>
      </c>
      <c r="H288" s="69" t="n"/>
      <c r="I288" s="68">
        <f>IF(H288="","",E288*H288)</f>
        <v/>
      </c>
      <c r="J288" s="68">
        <f>IF(I288="","",G288-I288)</f>
        <v/>
      </c>
    </row>
    <row r="289" ht="15" customHeight="1">
      <c r="A289" s="65" t="n">
        <v>285</v>
      </c>
      <c r="B289" s="65" t="inlineStr">
        <is>
          <t>02-15-01</t>
        </is>
      </c>
      <c r="C289" s="66" t="inlineStr">
        <is>
          <t>Соединитель, шарнирный, L</t>
        </is>
      </c>
      <c r="D289" s="65" t="inlineStr">
        <is>
          <t>ШТ</t>
        </is>
      </c>
      <c r="E289" s="67" t="n">
        <v>50</v>
      </c>
      <c r="F289" s="68">
        <f>IF(E289=0,0,G289/E289)</f>
        <v/>
      </c>
      <c r="G289" s="68" t="n">
        <v>57061.5</v>
      </c>
      <c r="H289" s="69" t="n"/>
      <c r="I289" s="68">
        <f>IF(H289="","",E289*H289)</f>
        <v/>
      </c>
      <c r="J289" s="68">
        <f>IF(I289="","",G289-I289)</f>
        <v/>
      </c>
    </row>
    <row r="290" ht="15" customHeight="1">
      <c r="A290" s="65" t="n">
        <v>286</v>
      </c>
      <c r="B290" s="65" t="inlineStr">
        <is>
          <t>02-15-01</t>
        </is>
      </c>
      <c r="C290" s="66" t="inlineStr">
        <is>
          <t>Соединитель продольный RLVK 60 FS для лотка MKS,SKS 60 мм</t>
        </is>
      </c>
      <c r="D290" s="65" t="inlineStr">
        <is>
          <t>ШТ</t>
        </is>
      </c>
      <c r="E290" s="67" t="n">
        <v>680</v>
      </c>
      <c r="F290" s="68">
        <f>IF(E290=0,0,G290/E290)</f>
        <v/>
      </c>
      <c r="G290" s="68" t="n">
        <v>139291.2</v>
      </c>
      <c r="H290" s="69" t="n"/>
      <c r="I290" s="68">
        <f>IF(H290="","",E290*H290)</f>
        <v/>
      </c>
      <c r="J290" s="68">
        <f>IF(I290="","",G290-I290)</f>
        <v/>
      </c>
    </row>
    <row r="291" ht="15" customHeight="1">
      <c r="A291" s="65" t="n">
        <v>287</v>
      </c>
      <c r="B291" s="65" t="inlineStr">
        <is>
          <t>02-15-01</t>
        </is>
      </c>
      <c r="C291" s="66" t="inlineStr">
        <is>
          <t>Кронштейн напольный/настенный, основание 300 мм, сталь, FT</t>
        </is>
      </c>
      <c r="D291" s="65" t="inlineStr">
        <is>
          <t>ШТ</t>
        </is>
      </c>
      <c r="E291" s="67" t="n">
        <v>120</v>
      </c>
      <c r="F291" s="68">
        <f>IF(E291=0,0,G291/E291)</f>
        <v/>
      </c>
      <c r="G291" s="68" t="n">
        <v>79760.39999999999</v>
      </c>
      <c r="H291" s="69" t="n"/>
      <c r="I291" s="68">
        <f>IF(H291="","",E291*H291)</f>
        <v/>
      </c>
      <c r="J291" s="68">
        <f>IF(I291="","",G291-I291)</f>
        <v/>
      </c>
    </row>
    <row r="292" ht="15" customHeight="1">
      <c r="A292" s="65" t="n">
        <v>288</v>
      </c>
      <c r="B292" s="65" t="inlineStr">
        <is>
          <t>02-15-01</t>
        </is>
      </c>
      <c r="C292" s="66" t="inlineStr">
        <is>
          <t>Струбцина М8, чугун, G</t>
        </is>
      </c>
      <c r="D292" s="65" t="inlineStr">
        <is>
          <t>ШТ</t>
        </is>
      </c>
      <c r="E292" s="67" t="n">
        <v>1250</v>
      </c>
      <c r="F292" s="68">
        <f>IF(E292=0,0,G292/E292)</f>
        <v/>
      </c>
      <c r="G292" s="68" t="n">
        <v>43900</v>
      </c>
      <c r="H292" s="69" t="n"/>
      <c r="I292" s="68">
        <f>IF(H292="","",E292*H292)</f>
        <v/>
      </c>
      <c r="J292" s="68">
        <f>IF(I292="","",G292-I292)</f>
        <v/>
      </c>
    </row>
    <row r="293" ht="15" customHeight="1">
      <c r="A293" s="65" t="n">
        <v>289</v>
      </c>
      <c r="B293" s="65" t="inlineStr">
        <is>
          <t>02-15-01</t>
        </is>
      </c>
      <c r="C293" s="66" t="inlineStr">
        <is>
          <t>Шайба с узкими полями M8, D</t>
        </is>
      </c>
      <c r="D293" s="65" t="inlineStr">
        <is>
          <t>ШТ</t>
        </is>
      </c>
      <c r="E293" s="67" t="n">
        <v>9922</v>
      </c>
      <c r="F293" s="68">
        <f>IF(E293=0,0,G293/E293)</f>
        <v/>
      </c>
      <c r="G293" s="68" t="n">
        <v>53975.68</v>
      </c>
      <c r="H293" s="69" t="n"/>
      <c r="I293" s="68">
        <f>IF(H293="","",E293*H293)</f>
        <v/>
      </c>
      <c r="J293" s="68">
        <f>IF(I293="","",G293-I293)</f>
        <v/>
      </c>
    </row>
    <row r="294" ht="15" customHeight="1">
      <c r="A294" s="65" t="n">
        <v>290</v>
      </c>
      <c r="B294" s="65" t="inlineStr">
        <is>
          <t>02-15-01</t>
        </is>
      </c>
      <c r="C294" s="66" t="inlineStr">
        <is>
          <t>Шайба с широкими полями М6, D</t>
        </is>
      </c>
      <c r="D294" s="65" t="inlineStr">
        <is>
          <t>ШТ</t>
        </is>
      </c>
      <c r="E294" s="67" t="n">
        <v>2600</v>
      </c>
      <c r="F294" s="68">
        <f>IF(E294=0,0,G294/E294)</f>
        <v/>
      </c>
      <c r="G294" s="68" t="n">
        <v>32630</v>
      </c>
      <c r="H294" s="69" t="n"/>
      <c r="I294" s="68">
        <f>IF(H294="","",E294*H294)</f>
        <v/>
      </c>
      <c r="J294" s="68">
        <f>IF(I294="","",G294-I294)</f>
        <v/>
      </c>
    </row>
    <row r="295" ht="15" customHeight="1">
      <c r="A295" s="65" t="n">
        <v>291</v>
      </c>
      <c r="B295" s="65" t="inlineStr">
        <is>
          <t>02-15-01</t>
        </is>
      </c>
      <c r="C295" s="66" t="inlineStr">
        <is>
          <t>Лоток неперф. 80х100х1,0 L3000 мм "Быстрый монтаж ПЛЮС</t>
        </is>
      </c>
      <c r="D295" s="65" t="inlineStr">
        <is>
          <t>м</t>
        </is>
      </c>
      <c r="E295" s="67" t="n">
        <v>42</v>
      </c>
      <c r="F295" s="68">
        <f>IF(E295=0,0,G295/E295)</f>
        <v/>
      </c>
      <c r="G295" s="68" t="n">
        <v>18259.5</v>
      </c>
      <c r="H295" s="69" t="n"/>
      <c r="I295" s="68">
        <f>IF(H295="","",E295*H295)</f>
        <v/>
      </c>
      <c r="J295" s="68">
        <f>IF(I295="","",G295-I295)</f>
        <v/>
      </c>
    </row>
    <row r="296" ht="15" customHeight="1">
      <c r="A296" s="65" t="n">
        <v>292</v>
      </c>
      <c r="B296" s="65" t="inlineStr">
        <is>
          <t>02-15-01</t>
        </is>
      </c>
      <c r="C296" s="66" t="inlineStr">
        <is>
          <t>Лоток неперф. 80х200х1,0 L3000 мм "Быстрый монтаж ПЛЮС</t>
        </is>
      </c>
      <c r="D296" s="65" t="inlineStr">
        <is>
          <t>м</t>
        </is>
      </c>
      <c r="E296" s="67" t="n">
        <v>120</v>
      </c>
      <c r="F296" s="68">
        <f>IF(E296=0,0,G296/E296)</f>
        <v/>
      </c>
      <c r="G296" s="68" t="n">
        <v>53174.4</v>
      </c>
      <c r="H296" s="69" t="n"/>
      <c r="I296" s="68">
        <f>IF(H296="","",E296*H296)</f>
        <v/>
      </c>
      <c r="J296" s="68">
        <f>IF(I296="","",G296-I296)</f>
        <v/>
      </c>
    </row>
    <row r="297" ht="15" customHeight="1">
      <c r="A297" s="65" t="n">
        <v>293</v>
      </c>
      <c r="B297" s="65" t="inlineStr">
        <is>
          <t>02-15-01</t>
        </is>
      </c>
      <c r="C297" s="66" t="inlineStr">
        <is>
          <t>Крышка лотка двускатная 100х1,0 L3000 мм</t>
        </is>
      </c>
      <c r="D297" s="65" t="inlineStr">
        <is>
          <t>м</t>
        </is>
      </c>
      <c r="E297" s="67" t="n">
        <v>42</v>
      </c>
      <c r="F297" s="68">
        <f>IF(E297=0,0,G297/E297)</f>
        <v/>
      </c>
      <c r="G297" s="68" t="n">
        <v>57939.42</v>
      </c>
      <c r="H297" s="69" t="n"/>
      <c r="I297" s="68">
        <f>IF(H297="","",E297*H297)</f>
        <v/>
      </c>
      <c r="J297" s="68">
        <f>IF(I297="","",G297-I297)</f>
        <v/>
      </c>
    </row>
    <row r="298" ht="15" customHeight="1">
      <c r="A298" s="65" t="n">
        <v>294</v>
      </c>
      <c r="B298" s="65" t="inlineStr">
        <is>
          <t>02-15-01</t>
        </is>
      </c>
      <c r="C298" s="66" t="inlineStr">
        <is>
          <t>Крышка лотка двускатная 200х1,0 L3000 мм</t>
        </is>
      </c>
      <c r="D298" s="65" t="inlineStr">
        <is>
          <t>м</t>
        </is>
      </c>
      <c r="E298" s="67" t="n">
        <v>120</v>
      </c>
      <c r="F298" s="68">
        <f>IF(E298=0,0,G298/E298)</f>
        <v/>
      </c>
      <c r="G298" s="68" t="n">
        <v>71233.2</v>
      </c>
      <c r="H298" s="69" t="n"/>
      <c r="I298" s="68">
        <f>IF(H298="","",E298*H298)</f>
        <v/>
      </c>
      <c r="J298" s="68">
        <f>IF(I298="","",G298-I298)</f>
        <v/>
      </c>
    </row>
    <row r="299" ht="15" customHeight="1">
      <c r="A299" s="65" t="n">
        <v>295</v>
      </c>
      <c r="B299" s="65" t="inlineStr">
        <is>
          <t>02-15-01</t>
        </is>
      </c>
      <c r="C299" s="66" t="inlineStr">
        <is>
          <t>Заглушка двускатной крышки 100 мм</t>
        </is>
      </c>
      <c r="D299" s="65" t="inlineStr">
        <is>
          <t>ШТ</t>
        </is>
      </c>
      <c r="E299" s="67" t="n">
        <v>4</v>
      </c>
      <c r="F299" s="68">
        <f>IF(E299=0,0,G299/E299)</f>
        <v/>
      </c>
      <c r="G299" s="68" t="n">
        <v>1872.8</v>
      </c>
      <c r="H299" s="69" t="n"/>
      <c r="I299" s="68">
        <f>IF(H299="","",E299*H299)</f>
        <v/>
      </c>
      <c r="J299" s="68">
        <f>IF(I299="","",G299-I299)</f>
        <v/>
      </c>
    </row>
    <row r="300" ht="15" customHeight="1">
      <c r="A300" s="65" t="n">
        <v>296</v>
      </c>
      <c r="B300" s="65" t="inlineStr">
        <is>
          <t>02-15-01</t>
        </is>
      </c>
      <c r="C300" s="66" t="inlineStr">
        <is>
          <t>Заглушка двускатной крышки 200 мм</t>
        </is>
      </c>
      <c r="D300" s="65" t="inlineStr">
        <is>
          <t>ШТ</t>
        </is>
      </c>
      <c r="E300" s="67" t="n">
        <v>2</v>
      </c>
      <c r="F300" s="68">
        <f>IF(E300=0,0,G300/E300)</f>
        <v/>
      </c>
      <c r="G300" s="68" t="n">
        <v>1922.94</v>
      </c>
      <c r="H300" s="69" t="n"/>
      <c r="I300" s="68">
        <f>IF(H300="","",E300*H300)</f>
        <v/>
      </c>
      <c r="J300" s="68">
        <f>IF(I300="","",G300-I300)</f>
        <v/>
      </c>
    </row>
    <row r="301" ht="15" customHeight="1">
      <c r="A301" s="65" t="n">
        <v>297</v>
      </c>
      <c r="B301" s="65" t="inlineStr">
        <is>
          <t>02-15-01</t>
        </is>
      </c>
      <c r="C301" s="66" t="inlineStr">
        <is>
          <t>Держатель двускатной крышки для лотка 100-</t>
        </is>
      </c>
      <c r="D301" s="65" t="inlineStr">
        <is>
          <t>ШТ</t>
        </is>
      </c>
      <c r="E301" s="67" t="n">
        <v>42</v>
      </c>
      <c r="F301" s="68">
        <f>IF(E301=0,0,G301/E301)</f>
        <v/>
      </c>
      <c r="G301" s="68" t="n">
        <v>13975.5</v>
      </c>
      <c r="H301" s="69" t="n"/>
      <c r="I301" s="68">
        <f>IF(H301="","",E301*H301)</f>
        <v/>
      </c>
      <c r="J301" s="68">
        <f>IF(I301="","",G301-I301)</f>
        <v/>
      </c>
    </row>
    <row r="302" ht="15" customHeight="1">
      <c r="A302" s="65" t="n">
        <v>298</v>
      </c>
      <c r="B302" s="65" t="inlineStr">
        <is>
          <t>02-15-01</t>
        </is>
      </c>
      <c r="C302" s="66" t="inlineStr">
        <is>
          <t>Держатель двускатной крышки для лотка 200-</t>
        </is>
      </c>
      <c r="D302" s="65" t="inlineStr">
        <is>
          <t>ШТ</t>
        </is>
      </c>
      <c r="E302" s="67" t="n">
        <v>120</v>
      </c>
      <c r="F302" s="68">
        <f>IF(E302=0,0,G302/E302)</f>
        <v/>
      </c>
      <c r="G302" s="68" t="n">
        <v>49662</v>
      </c>
      <c r="H302" s="69" t="n"/>
      <c r="I302" s="68">
        <f>IF(H302="","",E302*H302)</f>
        <v/>
      </c>
      <c r="J302" s="68">
        <f>IF(I302="","",G302-I302)</f>
        <v/>
      </c>
    </row>
    <row r="303" ht="18.75" customHeight="1">
      <c r="A303" s="65" t="n">
        <v>299</v>
      </c>
      <c r="B303" s="65" t="inlineStr">
        <is>
          <t>02-15-01</t>
        </is>
      </c>
      <c r="C303" s="66" t="inlineStr">
        <is>
          <t>Комплект крепления с бетонным основанием 16 кг для листовых лотков MKSM и SKSM</t>
        </is>
      </c>
      <c r="D303" s="65" t="inlineStr">
        <is>
          <t>ШТ</t>
        </is>
      </c>
      <c r="E303" s="67" t="n">
        <v>108</v>
      </c>
      <c r="F303" s="68">
        <f>IF(E303=0,0,G303/E303)</f>
        <v/>
      </c>
      <c r="G303" s="68" t="n">
        <v>244247.4</v>
      </c>
      <c r="H303" s="69" t="n"/>
      <c r="I303" s="68">
        <f>IF(H303="","",E303*H303)</f>
        <v/>
      </c>
      <c r="J303" s="68">
        <f>IF(I303="","",G303-I303)</f>
        <v/>
      </c>
    </row>
    <row r="304" ht="15" customHeight="1">
      <c r="A304" s="65" t="n">
        <v>300</v>
      </c>
      <c r="B304" s="65" t="inlineStr">
        <is>
          <t>02-15-01</t>
        </is>
      </c>
      <c r="C304" s="66" t="inlineStr">
        <is>
          <t>Кабельный листовой лоток перфорированный 60x200x3000 мм</t>
        </is>
      </c>
      <c r="D304" s="65" t="inlineStr">
        <is>
          <t>м</t>
        </is>
      </c>
      <c r="E304" s="67" t="n">
        <v>102</v>
      </c>
      <c r="F304" s="68">
        <f>IF(E304=0,0,G304/E304)</f>
        <v/>
      </c>
      <c r="G304" s="68" t="n">
        <v>268628.22</v>
      </c>
      <c r="H304" s="69" t="n"/>
      <c r="I304" s="68">
        <f>IF(H304="","",E304*H304)</f>
        <v/>
      </c>
      <c r="J304" s="68">
        <f>IF(I304="","",G304-I304)</f>
        <v/>
      </c>
    </row>
    <row r="305" ht="15" customHeight="1">
      <c r="A305" s="65" t="n">
        <v>301</v>
      </c>
      <c r="B305" s="65" t="inlineStr">
        <is>
          <t>02-15-01</t>
        </is>
      </c>
      <c r="C305" s="66" t="inlineStr">
        <is>
          <t>Крышка кабельного листового лотка 200x3000 мм</t>
        </is>
      </c>
      <c r="D305" s="65" t="inlineStr">
        <is>
          <t>м</t>
        </is>
      </c>
      <c r="E305" s="67" t="n">
        <v>102</v>
      </c>
      <c r="F305" s="68">
        <f>IF(E305=0,0,G305/E305)</f>
        <v/>
      </c>
      <c r="G305" s="68" t="n">
        <v>143268.18</v>
      </c>
      <c r="H305" s="69" t="n"/>
      <c r="I305" s="68">
        <f>IF(H305="","",E305*H305)</f>
        <v/>
      </c>
      <c r="J305" s="68">
        <f>IF(I305="","",G305-I305)</f>
        <v/>
      </c>
    </row>
    <row r="306" ht="15" customHeight="1">
      <c r="A306" s="65" t="n">
        <v>302</v>
      </c>
      <c r="B306" s="65" t="inlineStr">
        <is>
          <t>02-15-01</t>
        </is>
      </c>
      <c r="C306" s="66" t="inlineStr">
        <is>
          <t>Кабельный листовой лоток перфорированный 60x100x3000 мм</t>
        </is>
      </c>
      <c r="D306" s="65" t="inlineStr">
        <is>
          <t>м</t>
        </is>
      </c>
      <c r="E306" s="67" t="n">
        <v>195</v>
      </c>
      <c r="F306" s="68">
        <f>IF(E306=0,0,G306/E306)</f>
        <v/>
      </c>
      <c r="G306" s="68" t="n">
        <v>138576.75</v>
      </c>
      <c r="H306" s="69" t="n"/>
      <c r="I306" s="68">
        <f>IF(H306="","",E306*H306)</f>
        <v/>
      </c>
      <c r="J306" s="68">
        <f>IF(I306="","",G306-I306)</f>
        <v/>
      </c>
    </row>
    <row r="307" ht="15" customHeight="1">
      <c r="A307" s="65" t="n">
        <v>303</v>
      </c>
      <c r="B307" s="65" t="inlineStr">
        <is>
          <t>02-15-01</t>
        </is>
      </c>
      <c r="C307" s="66" t="inlineStr">
        <is>
          <t>Крышка кабельного листового лотка 100x3000 мм</t>
        </is>
      </c>
      <c r="D307" s="65" t="inlineStr">
        <is>
          <t>м</t>
        </is>
      </c>
      <c r="E307" s="67" t="n">
        <v>195</v>
      </c>
      <c r="F307" s="68">
        <f>IF(E307=0,0,G307/E307)</f>
        <v/>
      </c>
      <c r="G307" s="68" t="n">
        <v>84776.25</v>
      </c>
      <c r="H307" s="69" t="n"/>
      <c r="I307" s="68">
        <f>IF(H307="","",E307*H307)</f>
        <v/>
      </c>
      <c r="J307" s="68">
        <f>IF(I307="","",G307-I307)</f>
        <v/>
      </c>
    </row>
    <row r="308" ht="15" customHeight="1">
      <c r="A308" s="65" t="n">
        <v>304</v>
      </c>
      <c r="B308" s="65" t="inlineStr">
        <is>
          <t>02-15-01</t>
        </is>
      </c>
      <c r="C308" s="66" t="inlineStr">
        <is>
          <t>Угловая секция 90° 60x200 мм</t>
        </is>
      </c>
      <c r="D308" s="65" t="inlineStr">
        <is>
          <t>ШТ</t>
        </is>
      </c>
      <c r="E308" s="67" t="n">
        <v>1</v>
      </c>
      <c r="F308" s="68">
        <f>IF(E308=0,0,G308/E308)</f>
        <v/>
      </c>
      <c r="G308" s="68" t="n">
        <v>6772.13</v>
      </c>
      <c r="H308" s="69" t="n"/>
      <c r="I308" s="68">
        <f>IF(H308="","",E308*H308)</f>
        <v/>
      </c>
      <c r="J308" s="68">
        <f>IF(I308="","",G308-I308)</f>
        <v/>
      </c>
    </row>
    <row r="309" ht="15" customHeight="1">
      <c r="A309" s="65" t="n">
        <v>305</v>
      </c>
      <c r="B309" s="65" t="inlineStr">
        <is>
          <t>02-15-01</t>
        </is>
      </c>
      <c r="C309" s="66" t="inlineStr">
        <is>
          <t>Крышка угловой секции 90° 200 мм</t>
        </is>
      </c>
      <c r="D309" s="65" t="inlineStr">
        <is>
          <t>ШТ</t>
        </is>
      </c>
      <c r="E309" s="67" t="n">
        <v>1</v>
      </c>
      <c r="F309" s="68">
        <f>IF(E309=0,0,G309/E309)</f>
        <v/>
      </c>
      <c r="G309" s="68" t="n">
        <v>7231.96</v>
      </c>
      <c r="H309" s="69" t="n"/>
      <c r="I309" s="68">
        <f>IF(H309="","",E309*H309)</f>
        <v/>
      </c>
      <c r="J309" s="68">
        <f>IF(I309="","",G309-I309)</f>
        <v/>
      </c>
    </row>
    <row r="310" ht="15" customHeight="1">
      <c r="A310" s="65" t="n">
        <v>306</v>
      </c>
      <c r="B310" s="65" t="inlineStr">
        <is>
          <t>02-15-01</t>
        </is>
      </c>
      <c r="C310" s="66" t="inlineStr">
        <is>
          <t>T-образная секция 60x200 мм</t>
        </is>
      </c>
      <c r="D310" s="65" t="inlineStr">
        <is>
          <t>ШТ</t>
        </is>
      </c>
      <c r="E310" s="67" t="n">
        <v>7</v>
      </c>
      <c r="F310" s="68">
        <f>IF(E310=0,0,G310/E310)</f>
        <v/>
      </c>
      <c r="G310" s="68" t="n">
        <v>18142.6</v>
      </c>
      <c r="H310" s="69" t="n"/>
      <c r="I310" s="68">
        <f>IF(H310="","",E310*H310)</f>
        <v/>
      </c>
      <c r="J310" s="68">
        <f>IF(I310="","",G310-I310)</f>
        <v/>
      </c>
    </row>
    <row r="311" ht="15" customHeight="1">
      <c r="A311" s="65" t="n">
        <v>307</v>
      </c>
      <c r="B311" s="65" t="inlineStr">
        <is>
          <t>02-15-01</t>
        </is>
      </c>
      <c r="C311" s="66" t="inlineStr">
        <is>
          <t>Крышка T-образной секции 200 мм</t>
        </is>
      </c>
      <c r="D311" s="65" t="inlineStr">
        <is>
          <t>ШТ</t>
        </is>
      </c>
      <c r="E311" s="67" t="n">
        <v>7</v>
      </c>
      <c r="F311" s="68">
        <f>IF(E311=0,0,G311/E311)</f>
        <v/>
      </c>
      <c r="G311" s="68" t="n">
        <v>3809.96</v>
      </c>
      <c r="H311" s="69" t="n"/>
      <c r="I311" s="68">
        <f>IF(H311="","",E311*H311)</f>
        <v/>
      </c>
      <c r="J311" s="68">
        <f>IF(I311="","",G311-I311)</f>
        <v/>
      </c>
    </row>
    <row r="312" ht="15" customHeight="1">
      <c r="A312" s="65" t="n">
        <v>308</v>
      </c>
      <c r="B312" s="65" t="inlineStr">
        <is>
          <t>02-15-01</t>
        </is>
      </c>
      <c r="C312" s="66" t="inlineStr">
        <is>
          <t>Вертикальный регулируемый угол 60x200 мм</t>
        </is>
      </c>
      <c r="D312" s="65" t="inlineStr">
        <is>
          <t>ШТ</t>
        </is>
      </c>
      <c r="E312" s="67" t="n">
        <v>1</v>
      </c>
      <c r="F312" s="68">
        <f>IF(E312=0,0,G312/E312)</f>
        <v/>
      </c>
      <c r="G312" s="68" t="n">
        <v>19637.51</v>
      </c>
      <c r="H312" s="69" t="n"/>
      <c r="I312" s="68">
        <f>IF(H312="","",E312*H312)</f>
        <v/>
      </c>
      <c r="J312" s="68">
        <f>IF(I312="","",G312-I312)</f>
        <v/>
      </c>
    </row>
    <row r="313" ht="15" customHeight="1">
      <c r="A313" s="65" t="n">
        <v>309</v>
      </c>
      <c r="B313" s="65" t="inlineStr">
        <is>
          <t>02-15-01</t>
        </is>
      </c>
      <c r="C313" s="66" t="inlineStr">
        <is>
          <t>Переходник/концевик 60x200 мм</t>
        </is>
      </c>
      <c r="D313" s="65" t="inlineStr">
        <is>
          <t>ШТ</t>
        </is>
      </c>
      <c r="E313" s="67" t="n">
        <v>8</v>
      </c>
      <c r="F313" s="68">
        <f>IF(E313=0,0,G313/E313)</f>
        <v/>
      </c>
      <c r="G313" s="68" t="n">
        <v>19282.96</v>
      </c>
      <c r="H313" s="69" t="n"/>
      <c r="I313" s="68">
        <f>IF(H313="","",E313*H313)</f>
        <v/>
      </c>
      <c r="J313" s="68">
        <f>IF(I313="","",G313-I313)</f>
        <v/>
      </c>
    </row>
    <row r="314" ht="15" customHeight="1">
      <c r="A314" s="65" t="n">
        <v>310</v>
      </c>
      <c r="B314" s="65" t="inlineStr">
        <is>
          <t>02-15-01</t>
        </is>
      </c>
      <c r="C314" s="66" t="inlineStr">
        <is>
          <t>Переходник/концевик 60x200 мм</t>
        </is>
      </c>
      <c r="D314" s="65" t="inlineStr">
        <is>
          <t>ШТ</t>
        </is>
      </c>
      <c r="E314" s="67" t="n">
        <v>8</v>
      </c>
      <c r="F314" s="68">
        <f>IF(E314=0,0,G314/E314)</f>
        <v/>
      </c>
      <c r="G314" s="68" t="n">
        <v>16386.88</v>
      </c>
      <c r="H314" s="69" t="n"/>
      <c r="I314" s="68">
        <f>IF(H314="","",E314*H314)</f>
        <v/>
      </c>
      <c r="J314" s="68">
        <f>IF(I314="","",G314-I314)</f>
        <v/>
      </c>
    </row>
    <row r="315" ht="15" customHeight="1">
      <c r="A315" s="65" t="n">
        <v>311</v>
      </c>
      <c r="B315" s="65" t="inlineStr">
        <is>
          <t>02-15-01</t>
        </is>
      </c>
      <c r="C315" s="66" t="inlineStr">
        <is>
          <t>Разделительная полочка 60x3000 мм</t>
        </is>
      </c>
      <c r="D315" s="65" t="inlineStr">
        <is>
          <t>м</t>
        </is>
      </c>
      <c r="E315" s="67" t="n">
        <v>297</v>
      </c>
      <c r="F315" s="68">
        <f>IF(E315=0,0,G315/E315)</f>
        <v/>
      </c>
      <c r="G315" s="68" t="n">
        <v>161404.65</v>
      </c>
      <c r="H315" s="69" t="n"/>
      <c r="I315" s="68">
        <f>IF(H315="","",E315*H315)</f>
        <v/>
      </c>
      <c r="J315" s="68">
        <f>IF(I315="","",G315-I315)</f>
        <v/>
      </c>
    </row>
    <row r="316" ht="15" customHeight="1">
      <c r="A316" s="65" t="n">
        <v>312</v>
      </c>
      <c r="B316" s="65" t="inlineStr">
        <is>
          <t>02-15-01</t>
        </is>
      </c>
      <c r="C316" s="66" t="inlineStr">
        <is>
          <t>Соединитель разделительной полочки</t>
        </is>
      </c>
      <c r="D316" s="65" t="inlineStr">
        <is>
          <t>ШТ</t>
        </is>
      </c>
      <c r="E316" s="67" t="n">
        <v>99</v>
      </c>
      <c r="F316" s="68">
        <f>IF(E316=0,0,G316/E316)</f>
        <v/>
      </c>
      <c r="G316" s="68" t="n">
        <v>17464.59</v>
      </c>
      <c r="H316" s="69" t="n"/>
      <c r="I316" s="68">
        <f>IF(H316="","",E316*H316)</f>
        <v/>
      </c>
      <c r="J316" s="68">
        <f>IF(I316="","",G316-I316)</f>
        <v/>
      </c>
    </row>
    <row r="317" ht="15" customHeight="1">
      <c r="A317" s="65" t="n">
        <v>313</v>
      </c>
      <c r="B317" s="65" t="inlineStr">
        <is>
          <t>02-15-01</t>
        </is>
      </c>
      <c r="C317" s="66" t="inlineStr">
        <is>
          <t>Профильная рейка 41x21x500 мм</t>
        </is>
      </c>
      <c r="D317" s="65" t="inlineStr">
        <is>
          <t>ШТ</t>
        </is>
      </c>
      <c r="E317" s="67" t="n">
        <v>184</v>
      </c>
      <c r="F317" s="68">
        <f>IF(E317=0,0,G317/E317)</f>
        <v/>
      </c>
      <c r="G317" s="68" t="n">
        <v>97840.16</v>
      </c>
      <c r="H317" s="69" t="n"/>
      <c r="I317" s="68">
        <f>IF(H317="","",E317*H317)</f>
        <v/>
      </c>
      <c r="J317" s="68">
        <f>IF(I317="","",G317-I317)</f>
        <v/>
      </c>
    </row>
    <row r="318" ht="15" customHeight="1">
      <c r="A318" s="65" t="n">
        <v>314</v>
      </c>
      <c r="B318" s="65" t="inlineStr">
        <is>
          <t>02-15-01</t>
        </is>
      </c>
      <c r="C318" s="66" t="inlineStr">
        <is>
          <t>Трапециевидное крепление 100x116 мм</t>
        </is>
      </c>
      <c r="D318" s="65" t="inlineStr">
        <is>
          <t>ШТ</t>
        </is>
      </c>
      <c r="E318" s="67" t="n">
        <v>368</v>
      </c>
      <c r="F318" s="68">
        <f>IF(E318=0,0,G318/E318)</f>
        <v/>
      </c>
      <c r="G318" s="68" t="n">
        <v>196294.88</v>
      </c>
      <c r="H318" s="69" t="n"/>
      <c r="I318" s="68">
        <f>IF(H318="","",E318*H318)</f>
        <v/>
      </c>
      <c r="J318" s="68">
        <f>IF(I318="","",G318-I318)</f>
        <v/>
      </c>
    </row>
    <row r="319" ht="15" customHeight="1">
      <c r="A319" s="65" t="n">
        <v>315</v>
      </c>
      <c r="B319" s="65" t="inlineStr">
        <is>
          <t>02-15-01</t>
        </is>
      </c>
      <c r="C319" s="66" t="inlineStr">
        <is>
          <t>Фиксатор для трапециевидного крепления 145x10 мм</t>
        </is>
      </c>
      <c r="D319" s="65" t="inlineStr">
        <is>
          <t>ШТ</t>
        </is>
      </c>
      <c r="E319" s="67" t="n">
        <v>368</v>
      </c>
      <c r="F319" s="68">
        <f>IF(E319=0,0,G319/E319)</f>
        <v/>
      </c>
      <c r="G319" s="68" t="n">
        <v>150453.12</v>
      </c>
      <c r="H319" s="69" t="n"/>
      <c r="I319" s="68">
        <f>IF(H319="","",E319*H319)</f>
        <v/>
      </c>
      <c r="J319" s="68">
        <f>IF(I319="","",G319-I319)</f>
        <v/>
      </c>
    </row>
    <row r="320" ht="15" customHeight="1">
      <c r="A320" s="65" t="n">
        <v>316</v>
      </c>
      <c r="B320" s="65" t="inlineStr">
        <is>
          <t>02-15-01</t>
        </is>
      </c>
      <c r="C320" s="66" t="inlineStr">
        <is>
          <t>Стержень резьбовой M10x1000 мм</t>
        </is>
      </c>
      <c r="D320" s="65" t="inlineStr">
        <is>
          <t>ШТ</t>
        </is>
      </c>
      <c r="E320" s="67" t="n">
        <v>368</v>
      </c>
      <c r="F320" s="68">
        <f>IF(E320=0,0,G320/E320)</f>
        <v/>
      </c>
      <c r="G320" s="68" t="n">
        <v>86148.8</v>
      </c>
      <c r="H320" s="69" t="n"/>
      <c r="I320" s="68">
        <f>IF(H320="","",E320*H320)</f>
        <v/>
      </c>
      <c r="J320" s="68">
        <f>IF(I320="","",G320-I320)</f>
        <v/>
      </c>
    </row>
    <row r="321" ht="15" customHeight="1">
      <c r="A321" s="65" t="n">
        <v>317</v>
      </c>
      <c r="B321" s="65" t="inlineStr">
        <is>
          <t>02-15-01</t>
        </is>
      </c>
      <c r="C321" s="66" t="inlineStr">
        <is>
          <t>Болт с плоской головкой в комплекте с комб. гайкой M6x12 мм</t>
        </is>
      </c>
      <c r="D321" s="65" t="inlineStr">
        <is>
          <t>ШТ</t>
        </is>
      </c>
      <c r="E321" s="67" t="n">
        <v>920</v>
      </c>
      <c r="F321" s="68">
        <f>IF(E321=0,0,G321/E321)</f>
        <v/>
      </c>
      <c r="G321" s="68" t="n">
        <v>20000.8</v>
      </c>
      <c r="H321" s="69" t="n"/>
      <c r="I321" s="68">
        <f>IF(H321="","",E321*H321)</f>
        <v/>
      </c>
      <c r="J321" s="68">
        <f>IF(I321="","",G321-I321)</f>
        <v/>
      </c>
    </row>
    <row r="322" ht="15" customHeight="1">
      <c r="A322" s="65" t="n">
        <v>318</v>
      </c>
      <c r="B322" s="65" t="inlineStr">
        <is>
          <t>02-15-01</t>
        </is>
      </c>
      <c r="C322" s="66" t="inlineStr">
        <is>
          <t>Гайка шестигранная M</t>
        </is>
      </c>
      <c r="D322" s="65" t="inlineStr">
        <is>
          <t>ШТ</t>
        </is>
      </c>
      <c r="E322" s="67" t="n">
        <v>2208</v>
      </c>
      <c r="F322" s="68">
        <f>IF(E322=0,0,G322/E322)</f>
        <v/>
      </c>
      <c r="G322" s="68" t="n">
        <v>12011.52</v>
      </c>
      <c r="H322" s="69" t="n"/>
      <c r="I322" s="68">
        <f>IF(H322="","",E322*H322)</f>
        <v/>
      </c>
      <c r="J322" s="68">
        <f>IF(I322="","",G322-I322)</f>
        <v/>
      </c>
    </row>
    <row r="323" ht="15" customHeight="1">
      <c r="A323" s="65" t="n">
        <v>319</v>
      </c>
      <c r="B323" s="65" t="inlineStr">
        <is>
          <t>02-15-01</t>
        </is>
      </c>
      <c r="C323" s="66" t="inlineStr">
        <is>
          <t>Шайба M</t>
        </is>
      </c>
      <c r="D323" s="65" t="inlineStr">
        <is>
          <t>ШТ</t>
        </is>
      </c>
      <c r="E323" s="67" t="n">
        <v>1472</v>
      </c>
      <c r="F323" s="68">
        <f>IF(E323=0,0,G323/E323)</f>
        <v/>
      </c>
      <c r="G323" s="68" t="n">
        <v>6152.96</v>
      </c>
      <c r="H323" s="69" t="n"/>
      <c r="I323" s="68">
        <f>IF(H323="","",E323*H323)</f>
        <v/>
      </c>
      <c r="J323" s="68">
        <f>IF(I323="","",G323-I323)</f>
        <v/>
      </c>
    </row>
    <row r="324" ht="15" customHeight="1">
      <c r="A324" s="65" t="n">
        <v>320</v>
      </c>
      <c r="B324" s="65" t="inlineStr">
        <is>
          <t>02-15-01</t>
        </is>
      </c>
      <c r="C324" s="66" t="inlineStr">
        <is>
          <t>Шайба M6,?20 мм</t>
        </is>
      </c>
      <c r="D324" s="65" t="inlineStr">
        <is>
          <t>ШТ</t>
        </is>
      </c>
      <c r="E324" s="67" t="n">
        <v>368</v>
      </c>
      <c r="F324" s="68">
        <f>IF(E324=0,0,G324/E324)</f>
        <v/>
      </c>
      <c r="G324" s="68" t="n">
        <v>4618.4</v>
      </c>
      <c r="H324" s="69" t="n"/>
      <c r="I324" s="68">
        <f>IF(H324="","",E324*H324)</f>
        <v/>
      </c>
      <c r="J324" s="68">
        <f>IF(I324="","",G324-I324)</f>
        <v/>
      </c>
    </row>
    <row r="325" ht="15" customHeight="1">
      <c r="A325" s="65" t="n">
        <v>321</v>
      </c>
      <c r="B325" s="65" t="inlineStr">
        <is>
          <t>02-15-01</t>
        </is>
      </c>
      <c r="C325" s="66" t="inlineStr">
        <is>
          <t>Комплект для заземления лотков , крышек, секций</t>
        </is>
      </c>
      <c r="D325" s="65" t="inlineStr">
        <is>
          <t>КОМП</t>
        </is>
      </c>
      <c r="E325" s="67" t="n">
        <v>812</v>
      </c>
      <c r="F325" s="68">
        <f>IF(E325=0,0,G325/E325)</f>
        <v/>
      </c>
      <c r="G325" s="68" t="n">
        <v>577047.8</v>
      </c>
      <c r="H325" s="69" t="n"/>
      <c r="I325" s="68">
        <f>IF(H325="","",E325*H325)</f>
        <v/>
      </c>
      <c r="J325" s="68">
        <f>IF(I325="","",G325-I325)</f>
        <v/>
      </c>
    </row>
    <row r="326" ht="15" customHeight="1">
      <c r="A326" s="65" t="n">
        <v>322</v>
      </c>
      <c r="B326" s="65" t="inlineStr">
        <is>
          <t>02-15-01</t>
        </is>
      </c>
      <c r="C326" s="66" t="inlineStr">
        <is>
          <t>Перемычка ПВ3/ПуГВ 6мм2 желто-зеленая длина 250мм наконеч-ник 6мм</t>
        </is>
      </c>
      <c r="D326" s="65" t="inlineStr">
        <is>
          <t>ШТ</t>
        </is>
      </c>
      <c r="E326" s="67" t="n">
        <v>30</v>
      </c>
      <c r="F326" s="68">
        <f>IF(E326=0,0,G326/E326)</f>
        <v/>
      </c>
      <c r="G326" s="68" t="n">
        <v>5242.2</v>
      </c>
      <c r="H326" s="69" t="n"/>
      <c r="I326" s="68">
        <f>IF(H326="","",E326*H326)</f>
        <v/>
      </c>
      <c r="J326" s="68">
        <f>IF(I326="","",G326-I326)</f>
        <v/>
      </c>
    </row>
    <row r="327" ht="15" customHeight="1">
      <c r="A327" s="65" t="n">
        <v>323</v>
      </c>
      <c r="B327" s="65" t="inlineStr">
        <is>
          <t>02-15-01</t>
        </is>
      </c>
      <c r="C327" s="66" t="inlineStr">
        <is>
          <t>Перемычка ПВ3/ПуГВ 6мм2 желто-зеленая длина 500мм наконеч-ник 6мм</t>
        </is>
      </c>
      <c r="D327" s="65" t="inlineStr">
        <is>
          <t>ШТ</t>
        </is>
      </c>
      <c r="E327" s="67" t="n">
        <v>10</v>
      </c>
      <c r="F327" s="68">
        <f>IF(E327=0,0,G327/E327)</f>
        <v/>
      </c>
      <c r="G327" s="68" t="n">
        <v>2926.3</v>
      </c>
      <c r="H327" s="69" t="n"/>
      <c r="I327" s="68">
        <f>IF(H327="","",E327*H327)</f>
        <v/>
      </c>
      <c r="J327" s="68">
        <f>IF(I327="","",G327-I327)</f>
        <v/>
      </c>
    </row>
    <row r="328" ht="15" customHeight="1">
      <c r="A328" s="65" t="n">
        <v>324</v>
      </c>
      <c r="B328" s="65" t="inlineStr">
        <is>
          <t>02-15-01</t>
        </is>
      </c>
      <c r="C328" s="66" t="inlineStr">
        <is>
          <t>Полоса 25х4 мм, горячеоцинкованная сталь</t>
        </is>
      </c>
      <c r="D328" s="65" t="inlineStr">
        <is>
          <t>м</t>
        </is>
      </c>
      <c r="E328" s="67" t="n">
        <v>410</v>
      </c>
      <c r="F328" s="68">
        <f>IF(E328=0,0,G328/E328)</f>
        <v/>
      </c>
      <c r="G328" s="68" t="n">
        <v>29134.6</v>
      </c>
      <c r="H328" s="69" t="n"/>
      <c r="I328" s="68">
        <f>IF(H328="","",E328*H328)</f>
        <v/>
      </c>
      <c r="J328" s="68">
        <f>IF(I328="","",G328-I328)</f>
        <v/>
      </c>
    </row>
    <row r="329" ht="15" customHeight="1">
      <c r="A329" s="65" t="n">
        <v>325</v>
      </c>
      <c r="B329" s="65" t="inlineStr">
        <is>
          <t>02-15-01</t>
        </is>
      </c>
      <c r="C329" s="66" t="inlineStr">
        <is>
          <t>Держатель полосы 25-40мм нержавеющая сталь</t>
        </is>
      </c>
      <c r="D329" s="65" t="inlineStr">
        <is>
          <t>ШТ</t>
        </is>
      </c>
      <c r="E329" s="67" t="n">
        <v>410</v>
      </c>
      <c r="F329" s="68">
        <f>IF(E329=0,0,G329/E329)</f>
        <v/>
      </c>
      <c r="G329" s="68" t="n">
        <v>222814.5</v>
      </c>
      <c r="H329" s="69" t="n"/>
      <c r="I329" s="68">
        <f>IF(H329="","",E329*H329)</f>
        <v/>
      </c>
      <c r="J329" s="68">
        <f>IF(I329="","",G329-I329)</f>
        <v/>
      </c>
    </row>
    <row r="330" ht="15" customHeight="1">
      <c r="A330" s="65" t="n">
        <v>326</v>
      </c>
      <c r="B330" s="65" t="inlineStr">
        <is>
          <t>02-15-01</t>
        </is>
      </c>
      <c r="C330" s="66" t="inlineStr">
        <is>
          <t>Лента самоклеящаяся диаг. желто-зеленая ширина 25 мм длина 5 м</t>
        </is>
      </c>
      <c r="D330" s="65" t="inlineStr">
        <is>
          <t>ШТ</t>
        </is>
      </c>
      <c r="E330" s="67" t="n">
        <v>82</v>
      </c>
      <c r="F330" s="68">
        <f>IF(E330=0,0,G330/E330)</f>
        <v/>
      </c>
      <c r="G330" s="68" t="n">
        <v>33935.7</v>
      </c>
      <c r="H330" s="69" t="n"/>
      <c r="I330" s="68">
        <f>IF(H330="","",E330*H330)</f>
        <v/>
      </c>
      <c r="J330" s="68">
        <f>IF(I330="","",G330-I330)</f>
        <v/>
      </c>
    </row>
    <row r="331" ht="18.75" customHeight="1">
      <c r="A331" s="65" t="n">
        <v>327</v>
      </c>
      <c r="B331" s="65" t="inlineStr">
        <is>
          <t>02-15-01</t>
        </is>
      </c>
      <c r="C331" s="66" t="inlineStr">
        <is>
          <t>Муфта концевая для 5- жильного небронированного кабеля сечением с болтовыми наконечниками для кабелей сечением 16/25 мм</t>
        </is>
      </c>
      <c r="D331" s="65" t="inlineStr">
        <is>
          <t>КОМП</t>
        </is>
      </c>
      <c r="E331" s="67" t="n">
        <v>12</v>
      </c>
      <c r="F331" s="68">
        <f>IF(E331=0,0,G331/E331)</f>
        <v/>
      </c>
      <c r="G331" s="68" t="n">
        <v>21570.6</v>
      </c>
      <c r="H331" s="69" t="n"/>
      <c r="I331" s="68">
        <f>IF(H331="","",E331*H331)</f>
        <v/>
      </c>
      <c r="J331" s="68">
        <f>IF(I331="","",G331-I331)</f>
        <v/>
      </c>
    </row>
    <row r="332" ht="15" customHeight="1">
      <c r="A332" s="65" t="n">
        <v>328</v>
      </c>
      <c r="B332" s="65" t="inlineStr">
        <is>
          <t>02-15-01</t>
        </is>
      </c>
      <c r="C332" s="66" t="inlineStr">
        <is>
          <t>Мини-муфты для кабеля сечением 2,5-10 мм2 для трехжильного кабеля</t>
        </is>
      </c>
      <c r="D332" s="65" t="inlineStr">
        <is>
          <t>КОМП</t>
        </is>
      </c>
      <c r="E332" s="67" t="n">
        <v>8</v>
      </c>
      <c r="F332" s="68">
        <f>IF(E332=0,0,G332/E332)</f>
        <v/>
      </c>
      <c r="G332" s="68" t="n">
        <v>4989.68</v>
      </c>
      <c r="H332" s="69" t="n"/>
      <c r="I332" s="68">
        <f>IF(H332="","",E332*H332)</f>
        <v/>
      </c>
      <c r="J332" s="68">
        <f>IF(I332="","",G332-I332)</f>
        <v/>
      </c>
    </row>
    <row r="333" ht="15" customHeight="1">
      <c r="A333" s="65" t="n">
        <v>329</v>
      </c>
      <c r="B333" s="65" t="inlineStr">
        <is>
          <t>02-15-01</t>
        </is>
      </c>
      <c r="C333" s="66" t="inlineStr">
        <is>
          <t>Мини-муфты для кабеля сечением 2,5-10 мм2 для пятижильного кабеля</t>
        </is>
      </c>
      <c r="D333" s="65" t="inlineStr">
        <is>
          <t>КОМП</t>
        </is>
      </c>
      <c r="E333" s="67" t="n">
        <v>4</v>
      </c>
      <c r="F333" s="68">
        <f>IF(E333=0,0,G333/E333)</f>
        <v/>
      </c>
      <c r="G333" s="68" t="n">
        <v>5434.44</v>
      </c>
      <c r="H333" s="69" t="n"/>
      <c r="I333" s="68">
        <f>IF(H333="","",E333*H333)</f>
        <v/>
      </c>
      <c r="J333" s="68">
        <f>IF(I333="","",G333-I333)</f>
        <v/>
      </c>
    </row>
    <row r="334" ht="15" customHeight="1">
      <c r="A334" s="65" t="n">
        <v>330</v>
      </c>
      <c r="B334" s="65" t="inlineStr">
        <is>
          <t>02-06-01</t>
        </is>
      </c>
      <c r="C334" s="66" t="inlineStr">
        <is>
          <t>Щит ЩО</t>
        </is>
      </c>
      <c r="D334" s="65" t="inlineStr">
        <is>
          <t>КОМП</t>
        </is>
      </c>
      <c r="E334" s="67" t="n">
        <v>1</v>
      </c>
      <c r="F334" s="68">
        <f>IF(E334=0,0,G334/E334)</f>
        <v/>
      </c>
      <c r="G334" s="68" t="n">
        <v>16590.16</v>
      </c>
      <c r="H334" s="69" t="n"/>
      <c r="I334" s="68">
        <f>IF(H334="","",E334*H334)</f>
        <v/>
      </c>
      <c r="J334" s="68">
        <f>IF(I334="","",G334-I334)</f>
        <v/>
      </c>
    </row>
    <row r="335" ht="15" customHeight="1">
      <c r="A335" s="65" t="n">
        <v>331</v>
      </c>
      <c r="B335" s="65" t="inlineStr">
        <is>
          <t>02-06-01</t>
        </is>
      </c>
      <c r="C335" s="66" t="inlineStr">
        <is>
          <t>Щит ЩО2, ЩО</t>
        </is>
      </c>
      <c r="D335" s="65" t="inlineStr">
        <is>
          <t>КОМП</t>
        </is>
      </c>
      <c r="E335" s="67" t="n">
        <v>2</v>
      </c>
      <c r="F335" s="68">
        <f>IF(E335=0,0,G335/E335)</f>
        <v/>
      </c>
      <c r="G335" s="68" t="n">
        <v>33180.32</v>
      </c>
      <c r="H335" s="69" t="n"/>
      <c r="I335" s="68">
        <f>IF(H335="","",E335*H335)</f>
        <v/>
      </c>
      <c r="J335" s="68">
        <f>IF(I335="","",G335-I335)</f>
        <v/>
      </c>
    </row>
    <row r="336" ht="15" customHeight="1">
      <c r="A336" s="65" t="n">
        <v>332</v>
      </c>
      <c r="B336" s="65" t="inlineStr">
        <is>
          <t>02-06-01</t>
        </is>
      </c>
      <c r="C336" s="66" t="inlineStr">
        <is>
          <t>Щит ЩО</t>
        </is>
      </c>
      <c r="D336" s="65" t="inlineStr">
        <is>
          <t>КОМП</t>
        </is>
      </c>
      <c r="E336" s="67" t="n">
        <v>1</v>
      </c>
      <c r="F336" s="68">
        <f>IF(E336=0,0,G336/E336)</f>
        <v/>
      </c>
      <c r="G336" s="68" t="n">
        <v>16590.16</v>
      </c>
      <c r="H336" s="69" t="n"/>
      <c r="I336" s="68">
        <f>IF(H336="","",E336*H336)</f>
        <v/>
      </c>
      <c r="J336" s="68">
        <f>IF(I336="","",G336-I336)</f>
        <v/>
      </c>
    </row>
    <row r="337" ht="15" customHeight="1">
      <c r="A337" s="65" t="n">
        <v>333</v>
      </c>
      <c r="B337" s="65" t="inlineStr">
        <is>
          <t>02-06-01</t>
        </is>
      </c>
      <c r="C337" s="66" t="inlineStr">
        <is>
          <t>Щит ЩО-А</t>
        </is>
      </c>
      <c r="D337" s="65" t="inlineStr">
        <is>
          <t>КОМП</t>
        </is>
      </c>
      <c r="E337" s="67" t="n">
        <v>1</v>
      </c>
      <c r="F337" s="68">
        <f>IF(E337=0,0,G337/E337)</f>
        <v/>
      </c>
      <c r="G337" s="68" t="n">
        <v>16590.16</v>
      </c>
      <c r="H337" s="69" t="n"/>
      <c r="I337" s="68">
        <f>IF(H337="","",E337*H337)</f>
        <v/>
      </c>
      <c r="J337" s="68">
        <f>IF(I337="","",G337-I337)</f>
        <v/>
      </c>
    </row>
    <row r="338" ht="15" customHeight="1">
      <c r="A338" s="65" t="n">
        <v>334</v>
      </c>
      <c r="B338" s="65" t="inlineStr">
        <is>
          <t>02-06-01</t>
        </is>
      </c>
      <c r="C338" s="66" t="inlineStr">
        <is>
          <t>Щит ЩО-А</t>
        </is>
      </c>
      <c r="D338" s="65" t="inlineStr">
        <is>
          <t>КОМП</t>
        </is>
      </c>
      <c r="E338" s="67" t="n">
        <v>1</v>
      </c>
      <c r="F338" s="68">
        <f>IF(E338=0,0,G338/E338)</f>
        <v/>
      </c>
      <c r="G338" s="68" t="n">
        <v>16590.16</v>
      </c>
      <c r="H338" s="69" t="n"/>
      <c r="I338" s="68">
        <f>IF(H338="","",E338*H338)</f>
        <v/>
      </c>
      <c r="J338" s="68">
        <f>IF(I338="","",G338-I338)</f>
        <v/>
      </c>
    </row>
    <row r="339" ht="15" customHeight="1">
      <c r="A339" s="65" t="n">
        <v>335</v>
      </c>
      <c r="B339" s="65" t="inlineStr">
        <is>
          <t>02-06-01</t>
        </is>
      </c>
      <c r="C339" s="66" t="inlineStr">
        <is>
          <t>Щит ЩО-А</t>
        </is>
      </c>
      <c r="D339" s="65" t="inlineStr">
        <is>
          <t>КОМП</t>
        </is>
      </c>
      <c r="E339" s="67" t="n">
        <v>1</v>
      </c>
      <c r="F339" s="68">
        <f>IF(E339=0,0,G339/E339)</f>
        <v/>
      </c>
      <c r="G339" s="68" t="n">
        <v>16590.16</v>
      </c>
      <c r="H339" s="69" t="n"/>
      <c r="I339" s="68">
        <f>IF(H339="","",E339*H339)</f>
        <v/>
      </c>
      <c r="J339" s="68">
        <f>IF(I339="","",G339-I339)</f>
        <v/>
      </c>
    </row>
    <row r="340" ht="15" customHeight="1">
      <c r="A340" s="65" t="n">
        <v>336</v>
      </c>
      <c r="B340" s="65" t="inlineStr">
        <is>
          <t>02-06-01</t>
        </is>
      </c>
      <c r="C340" s="66" t="inlineStr">
        <is>
          <t>Щит ЩО-А</t>
        </is>
      </c>
      <c r="D340" s="65" t="inlineStr">
        <is>
          <t>КОМП</t>
        </is>
      </c>
      <c r="E340" s="67" t="n">
        <v>1</v>
      </c>
      <c r="F340" s="68">
        <f>IF(E340=0,0,G340/E340)</f>
        <v/>
      </c>
      <c r="G340" s="68" t="n">
        <v>16590.16</v>
      </c>
      <c r="H340" s="69" t="n"/>
      <c r="I340" s="68">
        <f>IF(H340="","",E340*H340)</f>
        <v/>
      </c>
      <c r="J340" s="68">
        <f>IF(I340="","",G340-I340)</f>
        <v/>
      </c>
    </row>
    <row r="341" ht="15" customHeight="1">
      <c r="A341" s="65" t="n">
        <v>337</v>
      </c>
      <c r="B341" s="65" t="inlineStr">
        <is>
          <t>02-06-01</t>
        </is>
      </c>
      <c r="C341" s="66" t="inlineStr">
        <is>
          <t>Пост SB-A</t>
        </is>
      </c>
      <c r="D341" s="65" t="inlineStr">
        <is>
          <t>КОМП</t>
        </is>
      </c>
      <c r="E341" s="67" t="n">
        <v>1</v>
      </c>
      <c r="F341" s="68">
        <f>IF(E341=0,0,G341/E341)</f>
        <v/>
      </c>
      <c r="G341" s="68" t="n">
        <v>9954.1</v>
      </c>
      <c r="H341" s="69" t="n"/>
      <c r="I341" s="68">
        <f>IF(H341="","",E341*H341)</f>
        <v/>
      </c>
      <c r="J341" s="68">
        <f>IF(I341="","",G341-I341)</f>
        <v/>
      </c>
    </row>
    <row r="342" ht="15" customHeight="1">
      <c r="A342" s="65" t="n">
        <v>338</v>
      </c>
      <c r="B342" s="65" t="inlineStr">
        <is>
          <t>02-06-01</t>
        </is>
      </c>
      <c r="C342" s="66" t="inlineStr">
        <is>
          <t>Пост SB-A</t>
        </is>
      </c>
      <c r="D342" s="65" t="inlineStr">
        <is>
          <t>КОМП</t>
        </is>
      </c>
      <c r="E342" s="67" t="n">
        <v>1</v>
      </c>
      <c r="F342" s="68">
        <f>IF(E342=0,0,G342/E342)</f>
        <v/>
      </c>
      <c r="G342" s="68" t="n">
        <v>9954.1</v>
      </c>
      <c r="H342" s="69" t="n"/>
      <c r="I342" s="68">
        <f>IF(H342="","",E342*H342)</f>
        <v/>
      </c>
      <c r="J342" s="68">
        <f>IF(I342="","",G342-I342)</f>
        <v/>
      </c>
    </row>
    <row r="343" ht="15" customHeight="1">
      <c r="A343" s="65" t="n">
        <v>339</v>
      </c>
      <c r="B343" s="65" t="inlineStr">
        <is>
          <t>02-06-01</t>
        </is>
      </c>
      <c r="C343" s="66" t="inlineStr">
        <is>
          <t>Пост SB-A</t>
        </is>
      </c>
      <c r="D343" s="65" t="inlineStr">
        <is>
          <t>КОМП</t>
        </is>
      </c>
      <c r="E343" s="67" t="n">
        <v>1</v>
      </c>
      <c r="F343" s="68">
        <f>IF(E343=0,0,G343/E343)</f>
        <v/>
      </c>
      <c r="G343" s="68" t="n">
        <v>9954.1</v>
      </c>
      <c r="H343" s="69" t="n"/>
      <c r="I343" s="68">
        <f>IF(H343="","",E343*H343)</f>
        <v/>
      </c>
      <c r="J343" s="68">
        <f>IF(I343="","",G343-I343)</f>
        <v/>
      </c>
    </row>
    <row r="344" ht="15" customHeight="1">
      <c r="A344" s="65" t="n">
        <v>340</v>
      </c>
      <c r="B344" s="65" t="inlineStr">
        <is>
          <t>02-06-01</t>
        </is>
      </c>
      <c r="C344" s="66" t="inlineStr">
        <is>
          <t>ЯТП-0,25 230/12-3 УХЛ2 IP54 IEK</t>
        </is>
      </c>
      <c r="D344" s="65" t="inlineStr">
        <is>
          <t>КОМП</t>
        </is>
      </c>
      <c r="E344" s="67" t="n">
        <v>1</v>
      </c>
      <c r="F344" s="68">
        <f>IF(E344=0,0,G344/E344)</f>
        <v/>
      </c>
      <c r="G344" s="68" t="n">
        <v>19908.2</v>
      </c>
      <c r="H344" s="69" t="n"/>
      <c r="I344" s="68">
        <f>IF(H344="","",E344*H344)</f>
        <v/>
      </c>
      <c r="J344" s="68">
        <f>IF(I344="","",G344-I344)</f>
        <v/>
      </c>
    </row>
    <row r="345" ht="15" customHeight="1">
      <c r="A345" s="65" t="n">
        <v>341</v>
      </c>
      <c r="B345" s="65" t="inlineStr">
        <is>
          <t>02-06-01</t>
        </is>
      </c>
      <c r="C345" s="66" t="inlineStr">
        <is>
          <t>Модуль управления аварийным освещением</t>
        </is>
      </c>
      <c r="D345" s="65" t="inlineStr">
        <is>
          <t>КОМП</t>
        </is>
      </c>
      <c r="E345" s="67" t="n">
        <v>1</v>
      </c>
      <c r="F345" s="68">
        <f>IF(E345=0,0,G345/E345)</f>
        <v/>
      </c>
      <c r="G345" s="68" t="n">
        <v>12442.62</v>
      </c>
      <c r="H345" s="69" t="n"/>
      <c r="I345" s="68">
        <f>IF(H345="","",E345*H345)</f>
        <v/>
      </c>
      <c r="J345" s="68">
        <f>IF(I345="","",G345-I345)</f>
        <v/>
      </c>
    </row>
    <row r="346" ht="15" customHeight="1">
      <c r="A346" s="65" t="n">
        <v>342</v>
      </c>
      <c r="B346" s="65" t="inlineStr">
        <is>
          <t>02-06-01</t>
        </is>
      </c>
      <c r="C346" s="66" t="inlineStr">
        <is>
          <t>Светильник OPTIMA.OPL ECO LED</t>
        </is>
      </c>
      <c r="D346" s="65" t="inlineStr">
        <is>
          <t>ШТ</t>
        </is>
      </c>
      <c r="E346" s="67" t="n">
        <v>144</v>
      </c>
      <c r="F346" s="68">
        <f>IF(E346=0,0,G346/E346)</f>
        <v/>
      </c>
      <c r="G346" s="68" t="n">
        <v>1384524</v>
      </c>
      <c r="H346" s="69" t="n"/>
      <c r="I346" s="68">
        <f>IF(H346="","",E346*H346)</f>
        <v/>
      </c>
      <c r="J346" s="68">
        <f>IF(I346="","",G346-I346)</f>
        <v/>
      </c>
    </row>
    <row r="347" ht="15" customHeight="1">
      <c r="A347" s="65" t="n">
        <v>343</v>
      </c>
      <c r="B347" s="65" t="inlineStr">
        <is>
          <t>02-06-01</t>
        </is>
      </c>
      <c r="C347" s="66" t="inlineStr">
        <is>
          <t>Светильник OWP EVO LED mat 595 _32W</t>
        </is>
      </c>
      <c r="D347" s="65" t="inlineStr">
        <is>
          <t>ШТ</t>
        </is>
      </c>
      <c r="E347" s="67" t="n">
        <v>15</v>
      </c>
      <c r="F347" s="68">
        <f>IF(E347=0,0,G347/E347)</f>
        <v/>
      </c>
      <c r="G347" s="68" t="n">
        <v>170557.35</v>
      </c>
      <c r="H347" s="69" t="n"/>
      <c r="I347" s="68">
        <f>IF(H347="","",E347*H347)</f>
        <v/>
      </c>
      <c r="J347" s="68">
        <f>IF(I347="","",G347-I347)</f>
        <v/>
      </c>
    </row>
    <row r="348" ht="15" customHeight="1">
      <c r="A348" s="65" t="n">
        <v>344</v>
      </c>
      <c r="B348" s="65" t="inlineStr">
        <is>
          <t>02-06-01</t>
        </is>
      </c>
      <c r="C348" s="66" t="inlineStr">
        <is>
          <t>Светильник OWP EVO (595x595) 32W OPL 830 WH IP54/IP</t>
        </is>
      </c>
      <c r="D348" s="65" t="inlineStr">
        <is>
          <t>ШТ</t>
        </is>
      </c>
      <c r="E348" s="67" t="n">
        <v>6</v>
      </c>
      <c r="F348" s="68">
        <f>IF(E348=0,0,G348/E348)</f>
        <v/>
      </c>
      <c r="G348" s="68" t="n">
        <v>108354.12</v>
      </c>
      <c r="H348" s="69" t="n"/>
      <c r="I348" s="68">
        <f>IF(H348="","",E348*H348)</f>
        <v/>
      </c>
      <c r="J348" s="68">
        <f>IF(I348="","",G348-I348)</f>
        <v/>
      </c>
    </row>
    <row r="349" ht="15" customHeight="1">
      <c r="A349" s="65" t="n">
        <v>345</v>
      </c>
      <c r="B349" s="65" t="inlineStr">
        <is>
          <t>02-06-01</t>
        </is>
      </c>
      <c r="C349" s="66" t="inlineStr">
        <is>
          <t>Светильник ARS/R UNI LED</t>
        </is>
      </c>
      <c r="D349" s="65" t="inlineStr">
        <is>
          <t>ШТ</t>
        </is>
      </c>
      <c r="E349" s="67" t="n">
        <v>58</v>
      </c>
      <c r="F349" s="68">
        <f>IF(E349=0,0,G349/E349)</f>
        <v/>
      </c>
      <c r="G349" s="68" t="n">
        <v>380660.96</v>
      </c>
      <c r="H349" s="69" t="n"/>
      <c r="I349" s="68">
        <f>IF(H349="","",E349*H349)</f>
        <v/>
      </c>
      <c r="J349" s="68">
        <f>IF(I349="","",G349-I349)</f>
        <v/>
      </c>
    </row>
    <row r="350" ht="15" customHeight="1">
      <c r="A350" s="65" t="n">
        <v>346</v>
      </c>
      <c r="B350" s="65" t="inlineStr">
        <is>
          <t>02-06-01</t>
        </is>
      </c>
      <c r="C350" s="66" t="inlineStr">
        <is>
          <t>Светильник OPTIMA.OPL ECO LED 595 4000K IP</t>
        </is>
      </c>
      <c r="D350" s="65" t="inlineStr">
        <is>
          <t>ШТ</t>
        </is>
      </c>
      <c r="E350" s="67" t="n">
        <v>6</v>
      </c>
      <c r="F350" s="68">
        <f>IF(E350=0,0,G350/E350)</f>
        <v/>
      </c>
      <c r="G350" s="68" t="n">
        <v>53675.4</v>
      </c>
      <c r="H350" s="69" t="n"/>
      <c r="I350" s="68">
        <f>IF(H350="","",E350*H350)</f>
        <v/>
      </c>
      <c r="J350" s="68">
        <f>IF(I350="","",G350-I350)</f>
        <v/>
      </c>
    </row>
    <row r="351" ht="15" customHeight="1">
      <c r="A351" s="65" t="n">
        <v>347</v>
      </c>
      <c r="B351" s="65" t="inlineStr">
        <is>
          <t>02-06-01</t>
        </is>
      </c>
      <c r="C351" s="66" t="inlineStr">
        <is>
          <t>Светильник CD LED 27 3000K</t>
        </is>
      </c>
      <c r="D351" s="65" t="inlineStr">
        <is>
          <t>ШТ</t>
        </is>
      </c>
      <c r="E351" s="67" t="n">
        <v>4</v>
      </c>
      <c r="F351" s="68">
        <f>IF(E351=0,0,G351/E351)</f>
        <v/>
      </c>
      <c r="G351" s="68" t="n">
        <v>31770.52</v>
      </c>
      <c r="H351" s="69" t="n"/>
      <c r="I351" s="68">
        <f>IF(H351="","",E351*H351)</f>
        <v/>
      </c>
      <c r="J351" s="68">
        <f>IF(I351="","",G351-I351)</f>
        <v/>
      </c>
    </row>
    <row r="352" ht="15" customHeight="1">
      <c r="A352" s="65" t="n">
        <v>348</v>
      </c>
      <c r="B352" s="65" t="inlineStr">
        <is>
          <t>02-06-01</t>
        </is>
      </c>
      <c r="C352" s="66" t="inlineStr">
        <is>
          <t>Светильник FAST 24W 840 WH STANDARD</t>
        </is>
      </c>
      <c r="D352" s="65" t="inlineStr">
        <is>
          <t>ШТ</t>
        </is>
      </c>
      <c r="E352" s="67" t="n">
        <v>15</v>
      </c>
      <c r="F352" s="68">
        <f>IF(E352=0,0,G352/E352)</f>
        <v/>
      </c>
      <c r="G352" s="68" t="n">
        <v>48282.75</v>
      </c>
      <c r="H352" s="69" t="n"/>
      <c r="I352" s="68">
        <f>IF(H352="","",E352*H352)</f>
        <v/>
      </c>
      <c r="J352" s="68">
        <f>IF(I352="","",G352-I352)</f>
        <v/>
      </c>
    </row>
    <row r="353" ht="15" customHeight="1">
      <c r="A353" s="65" t="n">
        <v>349</v>
      </c>
      <c r="B353" s="65" t="inlineStr">
        <is>
          <t>02-06-01</t>
        </is>
      </c>
      <c r="C353" s="66" t="inlineStr">
        <is>
          <t>Светильник FAST 12W 840 WH STANDARD</t>
        </is>
      </c>
      <c r="D353" s="65" t="inlineStr">
        <is>
          <t>ШТ</t>
        </is>
      </c>
      <c r="E353" s="67" t="n">
        <v>22</v>
      </c>
      <c r="F353" s="68">
        <f>IF(E353=0,0,G353/E353)</f>
        <v/>
      </c>
      <c r="G353" s="68" t="n">
        <v>40465.7</v>
      </c>
      <c r="H353" s="69" t="n"/>
      <c r="I353" s="68">
        <f>IF(H353="","",E353*H353)</f>
        <v/>
      </c>
      <c r="J353" s="68">
        <f>IF(I353="","",G353-I353)</f>
        <v/>
      </c>
    </row>
    <row r="354" ht="15" customHeight="1">
      <c r="A354" s="65" t="n">
        <v>350</v>
      </c>
      <c r="B354" s="65" t="inlineStr">
        <is>
          <t>02-06-01</t>
        </is>
      </c>
      <c r="C354" s="66" t="inlineStr">
        <is>
          <t>Светильник PRS/S ECO LED 300 4000K</t>
        </is>
      </c>
      <c r="D354" s="65" t="inlineStr">
        <is>
          <t>ШТ</t>
        </is>
      </c>
      <c r="E354" s="67" t="n">
        <v>20</v>
      </c>
      <c r="F354" s="68">
        <f>IF(E354=0,0,G354/E354)</f>
        <v/>
      </c>
      <c r="G354" s="68" t="n">
        <v>175573.8</v>
      </c>
      <c r="H354" s="69" t="n"/>
      <c r="I354" s="68">
        <f>IF(H354="","",E354*H354)</f>
        <v/>
      </c>
      <c r="J354" s="68">
        <f>IF(I354="","",G354-I354)</f>
        <v/>
      </c>
    </row>
    <row r="355" ht="15" customHeight="1">
      <c r="A355" s="65" t="n">
        <v>351</v>
      </c>
      <c r="B355" s="65" t="inlineStr">
        <is>
          <t>02-06-01</t>
        </is>
      </c>
      <c r="C355" s="66" t="inlineStr">
        <is>
          <t>Светильник UNI/R OPTIMA (1195x295) 20W OPL 830 WH</t>
        </is>
      </c>
      <c r="D355" s="65" t="inlineStr">
        <is>
          <t>ШТ</t>
        </is>
      </c>
      <c r="E355" s="67" t="n">
        <v>4</v>
      </c>
      <c r="F355" s="68">
        <f>IF(E355=0,0,G355/E355)</f>
        <v/>
      </c>
      <c r="G355" s="68" t="n">
        <v>20901.64</v>
      </c>
      <c r="H355" s="69" t="n"/>
      <c r="I355" s="68">
        <f>IF(H355="","",E355*H355)</f>
        <v/>
      </c>
      <c r="J355" s="68">
        <f>IF(I355="","",G355-I355)</f>
        <v/>
      </c>
    </row>
    <row r="356" ht="15" customHeight="1">
      <c r="A356" s="65" t="n">
        <v>352</v>
      </c>
      <c r="B356" s="65" t="inlineStr">
        <is>
          <t>02-06-01</t>
        </is>
      </c>
      <c r="C356" s="66" t="inlineStr">
        <is>
          <t>Светильник ARS/R UNI LED 300 4000K</t>
        </is>
      </c>
      <c r="D356" s="65" t="inlineStr">
        <is>
          <t>ШТ</t>
        </is>
      </c>
      <c r="E356" s="67" t="n">
        <v>28</v>
      </c>
      <c r="F356" s="68">
        <f>IF(E356=0,0,G356/E356)</f>
        <v/>
      </c>
      <c r="G356" s="68" t="n">
        <v>183767.36</v>
      </c>
      <c r="H356" s="69" t="n"/>
      <c r="I356" s="68">
        <f>IF(H356="","",E356*H356)</f>
        <v/>
      </c>
      <c r="J356" s="68">
        <f>IF(I356="","",G356-I356)</f>
        <v/>
      </c>
    </row>
    <row r="357" ht="18.75" customHeight="1">
      <c r="A357" s="65" t="n">
        <v>353</v>
      </c>
      <c r="B357" s="65" t="inlineStr">
        <is>
          <t>02-06-01</t>
        </is>
      </c>
      <c r="C357" s="66" t="inlineStr">
        <is>
          <t>Светильник SLICK LED G2 20W PRS 840 HG with driver box /tempered glass/ with through wiring</t>
        </is>
      </c>
      <c r="D357" s="65" t="inlineStr">
        <is>
          <t>ШТ</t>
        </is>
      </c>
      <c r="E357" s="67" t="n">
        <v>34</v>
      </c>
      <c r="F357" s="68">
        <f>IF(E357=0,0,G357/E357)</f>
        <v/>
      </c>
      <c r="G357" s="68" t="n">
        <v>733396.66</v>
      </c>
      <c r="H357" s="69" t="n"/>
      <c r="I357" s="68">
        <f>IF(H357="","",E357*H357)</f>
        <v/>
      </c>
      <c r="J357" s="68">
        <f>IF(I357="","",G357-I357)</f>
        <v/>
      </c>
    </row>
    <row r="358" ht="15" customHeight="1">
      <c r="A358" s="65" t="n">
        <v>354</v>
      </c>
      <c r="B358" s="65" t="inlineStr">
        <is>
          <t>02-06-01</t>
        </is>
      </c>
      <c r="C358" s="66" t="inlineStr">
        <is>
          <t>Светильник STAR LED 12W SL</t>
        </is>
      </c>
      <c r="D358" s="65" t="inlineStr">
        <is>
          <t>ШТ</t>
        </is>
      </c>
      <c r="E358" s="67" t="n">
        <v>5</v>
      </c>
      <c r="F358" s="68">
        <f>IF(E358=0,0,G358/E358)</f>
        <v/>
      </c>
      <c r="G358" s="68" t="n">
        <v>84442.64999999999</v>
      </c>
      <c r="H358" s="69" t="n"/>
      <c r="I358" s="68">
        <f>IF(H358="","",E358*H358)</f>
        <v/>
      </c>
      <c r="J358" s="68">
        <f>IF(I358="","",G358-I358)</f>
        <v/>
      </c>
    </row>
    <row r="359" ht="15" customHeight="1">
      <c r="A359" s="65" t="n">
        <v>355</v>
      </c>
      <c r="B359" s="65" t="inlineStr">
        <is>
          <t>02-06-01</t>
        </is>
      </c>
      <c r="C359" s="66" t="inlineStr">
        <is>
          <t>Светильник ORBIT 2000-2 LED</t>
        </is>
      </c>
      <c r="D359" s="65" t="inlineStr">
        <is>
          <t>ШТ</t>
        </is>
      </c>
      <c r="E359" s="67" t="n">
        <v>45</v>
      </c>
      <c r="F359" s="68">
        <f>IF(E359=0,0,G359/E359)</f>
        <v/>
      </c>
      <c r="G359" s="68" t="n">
        <v>229500</v>
      </c>
      <c r="H359" s="69" t="n"/>
      <c r="I359" s="68">
        <f>IF(H359="","",E359*H359)</f>
        <v/>
      </c>
      <c r="J359" s="68">
        <f>IF(I359="","",G359-I359)</f>
        <v/>
      </c>
    </row>
    <row r="360" ht="15" customHeight="1">
      <c r="A360" s="65" t="n">
        <v>356</v>
      </c>
      <c r="B360" s="65" t="inlineStr">
        <is>
          <t>02-06-01</t>
        </is>
      </c>
      <c r="C360" s="66" t="inlineStr">
        <is>
          <t>Светильник SPECTRA 4000-4 LED</t>
        </is>
      </c>
      <c r="D360" s="65" t="inlineStr">
        <is>
          <t>ШТ</t>
        </is>
      </c>
      <c r="E360" s="67" t="n">
        <v>20</v>
      </c>
      <c r="F360" s="68">
        <f>IF(E360=0,0,G360/E360)</f>
        <v/>
      </c>
      <c r="G360" s="68" t="n">
        <v>120393.4</v>
      </c>
      <c r="H360" s="69" t="n"/>
      <c r="I360" s="68">
        <f>IF(H360="","",E360*H360)</f>
        <v/>
      </c>
      <c r="J360" s="68">
        <f>IF(I360="","",G360-I360)</f>
        <v/>
      </c>
    </row>
    <row r="361" ht="15" customHeight="1">
      <c r="A361" s="65" t="n">
        <v>357</v>
      </c>
      <c r="B361" s="65" t="inlineStr">
        <is>
          <t>02-06-01</t>
        </is>
      </c>
      <c r="C361" s="66" t="inlineStr">
        <is>
          <t>Светильник РВО-</t>
        </is>
      </c>
      <c r="D361" s="65" t="inlineStr">
        <is>
          <t>ШТ</t>
        </is>
      </c>
      <c r="E361" s="67" t="n">
        <v>4</v>
      </c>
      <c r="F361" s="68">
        <f>IF(E361=0,0,G361/E361)</f>
        <v/>
      </c>
      <c r="G361" s="68" t="n">
        <v>5016.4</v>
      </c>
      <c r="H361" s="69" t="n"/>
      <c r="I361" s="68">
        <f>IF(H361="","",E361*H361)</f>
        <v/>
      </c>
      <c r="J361" s="68">
        <f>IF(I361="","",G361-I361)</f>
        <v/>
      </c>
    </row>
    <row r="362" ht="15" customHeight="1">
      <c r="A362" s="65" t="n">
        <v>358</v>
      </c>
      <c r="B362" s="65" t="inlineStr">
        <is>
          <t>02-06-01</t>
        </is>
      </c>
      <c r="C362" s="66" t="inlineStr">
        <is>
          <t>Кабель ВВГнг(А)-LS 3х2,5-</t>
        </is>
      </c>
      <c r="D362" s="65" t="inlineStr">
        <is>
          <t>м</t>
        </is>
      </c>
      <c r="E362" s="67" t="n">
        <v>1237</v>
      </c>
      <c r="F362" s="68">
        <f>IF(E362=0,0,G362/E362)</f>
        <v/>
      </c>
      <c r="G362" s="68" t="n">
        <v>134969.07</v>
      </c>
      <c r="H362" s="69" t="n"/>
      <c r="I362" s="68">
        <f>IF(H362="","",E362*H362)</f>
        <v/>
      </c>
      <c r="J362" s="68">
        <f>IF(I362="","",G362-I362)</f>
        <v/>
      </c>
    </row>
    <row r="363" ht="15" customHeight="1">
      <c r="A363" s="65" t="n">
        <v>359</v>
      </c>
      <c r="B363" s="65" t="inlineStr">
        <is>
          <t>02-06-01</t>
        </is>
      </c>
      <c r="C363" s="66" t="inlineStr">
        <is>
          <t>Кабель ВВГнг(А)-LS 3х1,5-</t>
        </is>
      </c>
      <c r="D363" s="65" t="inlineStr">
        <is>
          <t>м</t>
        </is>
      </c>
      <c r="E363" s="67" t="n">
        <v>1459</v>
      </c>
      <c r="F363" s="68">
        <f>IF(E363=0,0,G363/E363)</f>
        <v/>
      </c>
      <c r="G363" s="68" t="n">
        <v>112839.06</v>
      </c>
      <c r="H363" s="69" t="n"/>
      <c r="I363" s="68">
        <f>IF(H363="","",E363*H363)</f>
        <v/>
      </c>
      <c r="J363" s="68">
        <f>IF(I363="","",G363-I363)</f>
        <v/>
      </c>
    </row>
    <row r="364" ht="15" customHeight="1">
      <c r="A364" s="65" t="n">
        <v>360</v>
      </c>
      <c r="B364" s="65" t="inlineStr">
        <is>
          <t>02-06-01</t>
        </is>
      </c>
      <c r="C364" s="66" t="inlineStr">
        <is>
          <t>Кабель ВВГнг(А)-LS 2х1,5-</t>
        </is>
      </c>
      <c r="D364" s="65" t="inlineStr">
        <is>
          <t>м</t>
        </is>
      </c>
      <c r="E364" s="67" t="n">
        <v>440</v>
      </c>
      <c r="F364" s="68">
        <f>IF(E364=0,0,G364/E364)</f>
        <v/>
      </c>
      <c r="G364" s="68" t="n">
        <v>23368.4</v>
      </c>
      <c r="H364" s="69" t="n"/>
      <c r="I364" s="68">
        <f>IF(H364="","",E364*H364)</f>
        <v/>
      </c>
      <c r="J364" s="68">
        <f>IF(I364="","",G364-I364)</f>
        <v/>
      </c>
    </row>
    <row r="365" ht="15" customHeight="1">
      <c r="A365" s="65" t="n">
        <v>361</v>
      </c>
      <c r="B365" s="65" t="inlineStr">
        <is>
          <t>02-06-01</t>
        </is>
      </c>
      <c r="C365" s="66" t="inlineStr">
        <is>
          <t>Кабель ВВГнг(А)-FRLS 3х2,5-</t>
        </is>
      </c>
      <c r="D365" s="65" t="inlineStr">
        <is>
          <t>м</t>
        </is>
      </c>
      <c r="E365" s="67" t="n">
        <v>572</v>
      </c>
      <c r="F365" s="68">
        <f>IF(E365=0,0,G365/E365)</f>
        <v/>
      </c>
      <c r="G365" s="68" t="n">
        <v>64847.64</v>
      </c>
      <c r="H365" s="69" t="n"/>
      <c r="I365" s="68">
        <f>IF(H365="","",E365*H365)</f>
        <v/>
      </c>
      <c r="J365" s="68">
        <f>IF(I365="","",G365-I365)</f>
        <v/>
      </c>
    </row>
    <row r="366" ht="15" customHeight="1">
      <c r="A366" s="65" t="n">
        <v>362</v>
      </c>
      <c r="B366" s="65" t="inlineStr">
        <is>
          <t>02-06-01</t>
        </is>
      </c>
      <c r="C366" s="66" t="inlineStr">
        <is>
          <t>Кабель ВВГнг(А)-FRLS 3х1,5-</t>
        </is>
      </c>
      <c r="D366" s="65" t="inlineStr">
        <is>
          <t>м</t>
        </is>
      </c>
      <c r="E366" s="67" t="n">
        <v>175</v>
      </c>
      <c r="F366" s="68">
        <f>IF(E366=0,0,G366/E366)</f>
        <v/>
      </c>
      <c r="G366" s="68" t="n">
        <v>16093</v>
      </c>
      <c r="H366" s="69" t="n"/>
      <c r="I366" s="68">
        <f>IF(H366="","",E366*H366)</f>
        <v/>
      </c>
      <c r="J366" s="68">
        <f>IF(I366="","",G366-I366)</f>
        <v/>
      </c>
    </row>
    <row r="367" ht="15" customHeight="1">
      <c r="A367" s="65" t="n">
        <v>363</v>
      </c>
      <c r="B367" s="65" t="inlineStr">
        <is>
          <t>02-06-01</t>
        </is>
      </c>
      <c r="C367" s="66" t="inlineStr">
        <is>
          <t>Кабель ВВГнг(А)-FRLS 2х1,5-</t>
        </is>
      </c>
      <c r="D367" s="65" t="inlineStr">
        <is>
          <t>м</t>
        </is>
      </c>
      <c r="E367" s="67" t="n">
        <v>60</v>
      </c>
      <c r="F367" s="68">
        <f>IF(E367=0,0,G367/E367)</f>
        <v/>
      </c>
      <c r="G367" s="68" t="n">
        <v>4038</v>
      </c>
      <c r="H367" s="69" t="n"/>
      <c r="I367" s="68">
        <f>IF(H367="","",E367*H367)</f>
        <v/>
      </c>
      <c r="J367" s="68">
        <f>IF(I367="","",G367-I367)</f>
        <v/>
      </c>
    </row>
    <row r="368" ht="15" customHeight="1">
      <c r="A368" s="65" t="n">
        <v>364</v>
      </c>
      <c r="B368" s="65" t="inlineStr">
        <is>
          <t>02-06-01</t>
        </is>
      </c>
      <c r="C368" s="66" t="inlineStr">
        <is>
          <t>Кабель КВВГнг(А)-FRLS 4х1,5-</t>
        </is>
      </c>
      <c r="D368" s="65" t="inlineStr">
        <is>
          <t>м</t>
        </is>
      </c>
      <c r="E368" s="67" t="n">
        <v>30</v>
      </c>
      <c r="F368" s="68">
        <f>IF(E368=0,0,G368/E368)</f>
        <v/>
      </c>
      <c r="G368" s="68" t="n">
        <v>2420.4</v>
      </c>
      <c r="H368" s="69" t="n"/>
      <c r="I368" s="68">
        <f>IF(H368="","",E368*H368)</f>
        <v/>
      </c>
      <c r="J368" s="68">
        <f>IF(I368="","",G368-I368)</f>
        <v/>
      </c>
    </row>
    <row r="369" ht="18.75" customHeight="1">
      <c r="A369" s="65" t="n">
        <v>365</v>
      </c>
      <c r="B369" s="65" t="inlineStr">
        <is>
          <t>02-06-01</t>
        </is>
      </c>
      <c r="C369" s="66" t="inlineStr">
        <is>
          <t>FORTE&amp;PIANO Выключатель 1-клавишный 10А FP201 белый IEK FP-V10-0-10-1-K</t>
        </is>
      </c>
      <c r="D369" s="65" t="inlineStr">
        <is>
          <t>ШТ</t>
        </is>
      </c>
      <c r="E369" s="67" t="n">
        <v>113</v>
      </c>
      <c r="F369" s="68">
        <f>IF(E369=0,0,G369/E369)</f>
        <v/>
      </c>
      <c r="G369" s="68" t="n">
        <v>50732.48</v>
      </c>
      <c r="H369" s="69" t="n"/>
      <c r="I369" s="68">
        <f>IF(H369="","",E369*H369)</f>
        <v/>
      </c>
      <c r="J369" s="68">
        <f>IF(I369="","",G369-I369)</f>
        <v/>
      </c>
    </row>
    <row r="370" ht="18.75" customHeight="1">
      <c r="A370" s="65" t="n">
        <v>366</v>
      </c>
      <c r="B370" s="65" t="inlineStr">
        <is>
          <t>02-06-01</t>
        </is>
      </c>
      <c r="C370" s="66" t="inlineStr">
        <is>
          <t>FORTE&amp;PIANO Выключатель 2-клавишный 10А FP205 белый IEK FP-V20-0-10-1-K</t>
        </is>
      </c>
      <c r="D370" s="65" t="inlineStr">
        <is>
          <t>ШТ</t>
        </is>
      </c>
      <c r="E370" s="67" t="n">
        <v>8</v>
      </c>
      <c r="F370" s="68">
        <f>IF(E370=0,0,G370/E370)</f>
        <v/>
      </c>
      <c r="G370" s="68" t="n">
        <v>5217.04</v>
      </c>
      <c r="H370" s="69" t="n"/>
      <c r="I370" s="68">
        <f>IF(H370="","",E370*H370)</f>
        <v/>
      </c>
      <c r="J370" s="68">
        <f>IF(I370="","",G370-I370)</f>
        <v/>
      </c>
    </row>
    <row r="371" ht="18.75" customHeight="1">
      <c r="A371" s="65" t="n">
        <v>367</v>
      </c>
      <c r="B371" s="65" t="inlineStr">
        <is>
          <t>02-06-01</t>
        </is>
      </c>
      <c r="C371" s="66" t="inlineStr">
        <is>
          <t>FORTE&amp;PIANO Выключатель 1-клавишный проходной 10А FP203 белый IEK FP-V12-0-10-1-K</t>
        </is>
      </c>
      <c r="D371" s="65" t="inlineStr">
        <is>
          <t>ШТ</t>
        </is>
      </c>
      <c r="E371" s="67" t="n">
        <v>4</v>
      </c>
      <c r="F371" s="68">
        <f>IF(E371=0,0,G371/E371)</f>
        <v/>
      </c>
      <c r="G371" s="68" t="n">
        <v>2451.36</v>
      </c>
      <c r="H371" s="69" t="n"/>
      <c r="I371" s="68">
        <f>IF(H371="","",E371*H371)</f>
        <v/>
      </c>
      <c r="J371" s="68">
        <f>IF(I371="","",G371-I371)</f>
        <v/>
      </c>
    </row>
    <row r="372" ht="18.75" customHeight="1">
      <c r="A372" s="65" t="n">
        <v>368</v>
      </c>
      <c r="B372" s="65" t="inlineStr">
        <is>
          <t>02-06-01</t>
        </is>
      </c>
      <c r="C372" s="66" t="inlineStr">
        <is>
          <t>FORTE&amp;PIANO Выключатель 1-клавишный самовозвратный 10А FP210 белый IEK FP-V14-0-10-1-K</t>
        </is>
      </c>
      <c r="D372" s="65" t="inlineStr">
        <is>
          <t>ШТ</t>
        </is>
      </c>
      <c r="E372" s="67" t="n">
        <v>11</v>
      </c>
      <c r="F372" s="68">
        <f>IF(E372=0,0,G372/E372)</f>
        <v/>
      </c>
      <c r="G372" s="68" t="n">
        <v>7697.69</v>
      </c>
      <c r="H372" s="69" t="n"/>
      <c r="I372" s="68">
        <f>IF(H372="","",E372*H372)</f>
        <v/>
      </c>
      <c r="J372" s="68">
        <f>IF(I372="","",G372-I372)</f>
        <v/>
      </c>
    </row>
    <row r="373" ht="15" customHeight="1">
      <c r="A373" s="65" t="n">
        <v>369</v>
      </c>
      <c r="B373" s="65" t="inlineStr">
        <is>
          <t>02-06-01</t>
        </is>
      </c>
      <c r="C373" s="66" t="inlineStr">
        <is>
          <t>Коробка установочная для полых стен D</t>
        </is>
      </c>
      <c r="D373" s="65" t="inlineStr">
        <is>
          <t>ШТ</t>
        </is>
      </c>
      <c r="E373" s="67" t="n">
        <v>135</v>
      </c>
      <c r="F373" s="68">
        <f>IF(E373=0,0,G373/E373)</f>
        <v/>
      </c>
      <c r="G373" s="68" t="n">
        <v>16930.35</v>
      </c>
      <c r="H373" s="69" t="n"/>
      <c r="I373" s="68">
        <f>IF(H373="","",E373*H373)</f>
        <v/>
      </c>
      <c r="J373" s="68">
        <f>IF(I373="","",G373-I373)</f>
        <v/>
      </c>
    </row>
    <row r="374" ht="18.75" customHeight="1">
      <c r="A374" s="65" t="n">
        <v>370</v>
      </c>
      <c r="B374" s="65" t="inlineStr">
        <is>
          <t>02-06-01</t>
        </is>
      </c>
      <c r="C374" s="66" t="inlineStr">
        <is>
          <t>FORS Выключатель 1-клавишный проходной для открытой уста-новки 10А IP54 ВС20-1-0-ФБ белый IEK EVS10-K01-10-54-DC</t>
        </is>
      </c>
      <c r="D374" s="65" t="inlineStr">
        <is>
          <t>ШТ</t>
        </is>
      </c>
      <c r="E374" s="67" t="n">
        <v>6</v>
      </c>
      <c r="F374" s="68">
        <f>IF(E374=0,0,G374/E374)</f>
        <v/>
      </c>
      <c r="G374" s="68" t="n">
        <v>2232.3</v>
      </c>
      <c r="H374" s="69" t="n"/>
      <c r="I374" s="68">
        <f>IF(H374="","",E374*H374)</f>
        <v/>
      </c>
      <c r="J374" s="68">
        <f>IF(I374="","",G374-I374)</f>
        <v/>
      </c>
    </row>
    <row r="375" ht="18.75" customHeight="1">
      <c r="A375" s="65" t="n">
        <v>371</v>
      </c>
      <c r="B375" s="65" t="inlineStr">
        <is>
          <t>02-06-01</t>
        </is>
      </c>
      <c r="C375" s="66" t="inlineStr">
        <is>
          <t>Выключатель 1-клавишный для открытой установки ВС20-1-0-ГПБ IP54 ГЕРМЕС PLUS (цвет клавиши: белый) IEK EVMP10-K01-10-54-EC</t>
        </is>
      </c>
      <c r="D375" s="65" t="inlineStr">
        <is>
          <t>ШТ</t>
        </is>
      </c>
      <c r="E375" s="67" t="n">
        <v>4</v>
      </c>
      <c r="F375" s="68">
        <f>IF(E375=0,0,G375/E375)</f>
        <v/>
      </c>
      <c r="G375" s="68" t="n">
        <v>1615.28</v>
      </c>
      <c r="H375" s="69" t="n"/>
      <c r="I375" s="68">
        <f>IF(H375="","",E375*H375)</f>
        <v/>
      </c>
      <c r="J375" s="68">
        <f>IF(I375="","",G375-I375)</f>
        <v/>
      </c>
    </row>
    <row r="376" ht="18.75" customHeight="1">
      <c r="A376" s="65" t="n">
        <v>372</v>
      </c>
      <c r="B376" s="65" t="inlineStr">
        <is>
          <t>02-06-01</t>
        </is>
      </c>
      <c r="C376" s="66" t="inlineStr">
        <is>
          <t>Розетка одноместн, брызгозащищенная IP44, без заземляющих контактов (для ремонтного освещения) РА16-236 о/у</t>
        </is>
      </c>
      <c r="D376" s="65" t="inlineStr">
        <is>
          <t>ШТ</t>
        </is>
      </c>
      <c r="E376" s="67" t="n">
        <v>7</v>
      </c>
      <c r="F376" s="68">
        <f>IF(E376=0,0,G376/E376)</f>
        <v/>
      </c>
      <c r="G376" s="68" t="n">
        <v>1463.14</v>
      </c>
      <c r="H376" s="69" t="n"/>
      <c r="I376" s="68">
        <f>IF(H376="","",E376*H376)</f>
        <v/>
      </c>
      <c r="J376" s="68">
        <f>IF(I376="","",G376-I376)</f>
        <v/>
      </c>
    </row>
    <row r="377" ht="18.75" customHeight="1">
      <c r="A377" s="65" t="n">
        <v>373</v>
      </c>
      <c r="B377" s="65" t="inlineStr">
        <is>
          <t>02-06-01</t>
        </is>
      </c>
      <c r="C377" s="66" t="inlineStr">
        <is>
          <t>Коробка огнестойкая для открытой проводки двухкомпонентная 100х100х50 мм</t>
        </is>
      </c>
      <c r="D377" s="65" t="inlineStr">
        <is>
          <t>ШТ</t>
        </is>
      </c>
      <c r="E377" s="67" t="n">
        <v>89</v>
      </c>
      <c r="F377" s="68">
        <f>IF(E377=0,0,G377/E377)</f>
        <v/>
      </c>
      <c r="G377" s="68" t="n">
        <v>189744.44</v>
      </c>
      <c r="H377" s="69" t="n"/>
      <c r="I377" s="68">
        <f>IF(H377="","",E377*H377)</f>
        <v/>
      </c>
      <c r="J377" s="68">
        <f>IF(I377="","",G377-I377)</f>
        <v/>
      </c>
    </row>
    <row r="378" ht="18.75" customHeight="1">
      <c r="A378" s="65" t="n">
        <v>374</v>
      </c>
      <c r="B378" s="65" t="inlineStr">
        <is>
          <t>02-06-01</t>
        </is>
      </c>
      <c r="C378" s="66" t="inlineStr">
        <is>
          <t>Коробка распаячная КМ41238 для открытой проводки с откидной крышкой безгалогенная (HF) 80х80х50мм IP</t>
        </is>
      </c>
      <c r="D378" s="65" t="inlineStr">
        <is>
          <t>ШТ</t>
        </is>
      </c>
      <c r="E378" s="67" t="n">
        <v>150</v>
      </c>
      <c r="F378" s="68">
        <f>IF(E378=0,0,G378/E378)</f>
        <v/>
      </c>
      <c r="G378" s="68" t="n">
        <v>12291</v>
      </c>
      <c r="H378" s="69" t="n"/>
      <c r="I378" s="68">
        <f>IF(H378="","",E378*H378)</f>
        <v/>
      </c>
      <c r="J378" s="68">
        <f>IF(I378="","",G378-I378)</f>
        <v/>
      </c>
    </row>
    <row r="379" ht="18.75" customHeight="1">
      <c r="A379" s="65" t="n">
        <v>375</v>
      </c>
      <c r="B379" s="65" t="inlineStr">
        <is>
          <t>02-06-01</t>
        </is>
      </c>
      <c r="C379" s="66" t="inlineStr">
        <is>
          <t>Коробка распаячная для открытой проводки безгалогенная (HF) 100х100х50мм с защелкивающейся крышкой IP44 6 гермовводов серая IEK</t>
        </is>
      </c>
      <c r="D379" s="65" t="inlineStr">
        <is>
          <t>ШТ</t>
        </is>
      </c>
      <c r="E379" s="67" t="n">
        <v>30</v>
      </c>
      <c r="F379" s="68">
        <f>IF(E379=0,0,G379/E379)</f>
        <v/>
      </c>
      <c r="G379" s="68" t="n">
        <v>3611.7</v>
      </c>
      <c r="H379" s="69" t="n"/>
      <c r="I379" s="68">
        <f>IF(H379="","",E379*H379)</f>
        <v/>
      </c>
      <c r="J379" s="68">
        <f>IF(I379="","",G379-I379)</f>
        <v/>
      </c>
    </row>
    <row r="380" ht="15" customHeight="1">
      <c r="A380" s="65" t="n">
        <v>376</v>
      </c>
      <c r="B380" s="65" t="inlineStr">
        <is>
          <t>02-06-01</t>
        </is>
      </c>
      <c r="C380" s="66" t="inlineStr">
        <is>
          <t>Клемма 3-проводная для проводников сечением 0,5-6,0 мм</t>
        </is>
      </c>
      <c r="D380" s="65" t="inlineStr">
        <is>
          <t>ШТ</t>
        </is>
      </c>
      <c r="E380" s="67" t="n">
        <v>200</v>
      </c>
      <c r="F380" s="68">
        <f>IF(E380=0,0,G380/E380)</f>
        <v/>
      </c>
      <c r="G380" s="68" t="n">
        <v>8360</v>
      </c>
      <c r="H380" s="69" t="n"/>
      <c r="I380" s="68">
        <f>IF(H380="","",E380*H380)</f>
        <v/>
      </c>
      <c r="J380" s="68">
        <f>IF(I380="","",G380-I380)</f>
        <v/>
      </c>
    </row>
    <row r="381" ht="15" customHeight="1">
      <c r="A381" s="65" t="n">
        <v>377</v>
      </c>
      <c r="B381" s="65" t="inlineStr">
        <is>
          <t>02-06-01</t>
        </is>
      </c>
      <c r="C381" s="66" t="inlineStr">
        <is>
          <t>Клемма 2-проводная для проводников сечением 0,5-6,0 мм</t>
        </is>
      </c>
      <c r="D381" s="65" t="inlineStr">
        <is>
          <t>ШТ</t>
        </is>
      </c>
      <c r="E381" s="67" t="n">
        <v>100</v>
      </c>
      <c r="F381" s="68">
        <f>IF(E381=0,0,G381/E381)</f>
        <v/>
      </c>
      <c r="G381" s="68" t="n">
        <v>3177</v>
      </c>
      <c r="H381" s="69" t="n"/>
      <c r="I381" s="68">
        <f>IF(H381="","",E381*H381)</f>
        <v/>
      </c>
      <c r="J381" s="68">
        <f>IF(I381="","",G381-I381)</f>
        <v/>
      </c>
    </row>
    <row r="382" ht="15" customHeight="1">
      <c r="A382" s="65" t="n">
        <v>378</v>
      </c>
      <c r="B382" s="65" t="inlineStr">
        <is>
          <t>02-06-01</t>
        </is>
      </c>
      <c r="C382" s="66" t="inlineStr">
        <is>
          <t>Коробка огнестойкая для открытой проводки 100х100х50 мм</t>
        </is>
      </c>
      <c r="D382" s="65" t="inlineStr">
        <is>
          <t>ШТ</t>
        </is>
      </c>
      <c r="E382" s="67" t="n">
        <v>90</v>
      </c>
      <c r="F382" s="68">
        <f>IF(E382=0,0,G382/E382)</f>
        <v/>
      </c>
      <c r="G382" s="68" t="n">
        <v>109106.1</v>
      </c>
      <c r="H382" s="69" t="n"/>
      <c r="I382" s="68">
        <f>IF(H382="","",E382*H382)</f>
        <v/>
      </c>
      <c r="J382" s="68">
        <f>IF(I382="","",G382-I382)</f>
        <v/>
      </c>
    </row>
    <row r="383" ht="15" customHeight="1">
      <c r="A383" s="65" t="n">
        <v>379</v>
      </c>
      <c r="B383" s="65" t="inlineStr">
        <is>
          <t>02-06-01</t>
        </is>
      </c>
      <c r="C383" s="66" t="inlineStr">
        <is>
          <t>Групповое крепление-захват из нержавеющей стали типа GRIP</t>
        </is>
      </c>
      <c r="D383" s="65" t="inlineStr">
        <is>
          <t>ШТ</t>
        </is>
      </c>
      <c r="E383" s="67" t="n">
        <v>400</v>
      </c>
      <c r="F383" s="68">
        <f>IF(E383=0,0,G383/E383)</f>
        <v/>
      </c>
      <c r="G383" s="68" t="n">
        <v>112700</v>
      </c>
      <c r="H383" s="69" t="n"/>
      <c r="I383" s="68">
        <f>IF(H383="","",E383*H383)</f>
        <v/>
      </c>
      <c r="J383" s="68">
        <f>IF(I383="","",G383-I383)</f>
        <v/>
      </c>
    </row>
    <row r="384" ht="15" customHeight="1">
      <c r="A384" s="65" t="n">
        <v>380</v>
      </c>
      <c r="B384" s="65" t="inlineStr">
        <is>
          <t>02-06-01</t>
        </is>
      </c>
      <c r="C384" s="66" t="inlineStr">
        <is>
          <t>Анкерный гвоздь с резьбой N 6-5-10/</t>
        </is>
      </c>
      <c r="D384" s="65" t="inlineStr">
        <is>
          <t>ШТ</t>
        </is>
      </c>
      <c r="E384" s="67" t="n">
        <v>400</v>
      </c>
      <c r="F384" s="68">
        <f>IF(E384=0,0,G384/E384)</f>
        <v/>
      </c>
      <c r="G384" s="68" t="n">
        <v>70900</v>
      </c>
      <c r="H384" s="69" t="n"/>
      <c r="I384" s="68">
        <f>IF(H384="","",E384*H384)</f>
        <v/>
      </c>
      <c r="J384" s="68">
        <f>IF(I384="","",G384-I384)</f>
        <v/>
      </c>
    </row>
    <row r="385" ht="15" customHeight="1">
      <c r="A385" s="65" t="n">
        <v>381</v>
      </c>
      <c r="B385" s="65" t="inlineStr">
        <is>
          <t>02-06-01</t>
        </is>
      </c>
      <c r="C385" s="66" t="inlineStr">
        <is>
          <t>Труба гофрированная из ПВХ Дн</t>
        </is>
      </c>
      <c r="D385" s="65" t="inlineStr">
        <is>
          <t>м</t>
        </is>
      </c>
      <c r="E385" s="67" t="n">
        <v>650</v>
      </c>
      <c r="F385" s="68">
        <f>IF(E385=0,0,G385/E385)</f>
        <v/>
      </c>
      <c r="G385" s="68" t="n">
        <v>20111</v>
      </c>
      <c r="H385" s="69" t="n"/>
      <c r="I385" s="68">
        <f>IF(H385="","",E385*H385)</f>
        <v/>
      </c>
      <c r="J385" s="68">
        <f>IF(I385="","",G385-I385)</f>
        <v/>
      </c>
    </row>
    <row r="386" ht="15" customHeight="1">
      <c r="A386" s="65" t="n">
        <v>382</v>
      </c>
      <c r="B386" s="65" t="inlineStr">
        <is>
          <t>02-06-01</t>
        </is>
      </c>
      <c r="C386" s="66" t="inlineStr">
        <is>
          <t>Труба жесткая ПВХ 3-х метровая легкая белая d32 мм (90 м/уп)</t>
        </is>
      </c>
      <c r="D386" s="65" t="inlineStr">
        <is>
          <t>м</t>
        </is>
      </c>
      <c r="E386" s="67" t="n">
        <v>270</v>
      </c>
      <c r="F386" s="68">
        <f>IF(E386=0,0,G386/E386)</f>
        <v/>
      </c>
      <c r="G386" s="68" t="n">
        <v>36117.9</v>
      </c>
      <c r="H386" s="69" t="n"/>
      <c r="I386" s="68">
        <f>IF(H386="","",E386*H386)</f>
        <v/>
      </c>
      <c r="J386" s="68">
        <f>IF(I386="","",G386-I386)</f>
        <v/>
      </c>
    </row>
    <row r="387" ht="18.75" customHeight="1">
      <c r="A387" s="65" t="n">
        <v>383</v>
      </c>
      <c r="B387" s="65" t="inlineStr">
        <is>
          <t>02-06-01</t>
        </is>
      </c>
      <c r="C387" s="66" t="inlineStr">
        <is>
          <t>Базальтовая вата огнеупорная, волокно огнестойкое, обрезь уплотнительная</t>
        </is>
      </c>
      <c r="D387" s="65" t="inlineStr">
        <is>
          <t>уп</t>
        </is>
      </c>
      <c r="E387" s="67" t="n">
        <v>1</v>
      </c>
      <c r="F387" s="68">
        <f>IF(E387=0,0,G387/E387)</f>
        <v/>
      </c>
      <c r="G387" s="68" t="n">
        <v>518.36</v>
      </c>
      <c r="H387" s="69" t="n"/>
      <c r="I387" s="68">
        <f>IF(H387="","",E387*H387)</f>
        <v/>
      </c>
      <c r="J387" s="68">
        <f>IF(I387="","",G387-I387)</f>
        <v/>
      </c>
    </row>
    <row r="388" ht="15" customHeight="1">
      <c r="A388" s="65" t="n">
        <v>384</v>
      </c>
      <c r="B388" s="65" t="inlineStr">
        <is>
          <t>02-06-01</t>
        </is>
      </c>
      <c r="C388" s="66" t="inlineStr">
        <is>
          <t>Паста контактная проводящая, 100 гр.</t>
        </is>
      </c>
      <c r="D388" s="65" t="inlineStr">
        <is>
          <t>уп</t>
        </is>
      </c>
      <c r="E388" s="67" t="n">
        <v>2</v>
      </c>
      <c r="F388" s="68">
        <f>IF(E388=0,0,G388/E388)</f>
        <v/>
      </c>
      <c r="G388" s="68" t="n">
        <v>1421.3</v>
      </c>
      <c r="H388" s="69" t="n"/>
      <c r="I388" s="68">
        <f>IF(H388="","",E388*H388)</f>
        <v/>
      </c>
      <c r="J388" s="68">
        <f>IF(I388="","",G388-I388)</f>
        <v/>
      </c>
    </row>
    <row r="389" ht="15" customHeight="1">
      <c r="A389" s="65" t="n">
        <v>385</v>
      </c>
      <c r="B389" s="65" t="inlineStr">
        <is>
          <t>02-06-01</t>
        </is>
      </c>
      <c r="C389" s="66" t="inlineStr">
        <is>
          <t>Щит ЩО</t>
        </is>
      </c>
      <c r="D389" s="65" t="inlineStr">
        <is>
          <t>КОМП</t>
        </is>
      </c>
      <c r="E389" s="67" t="n">
        <v>1</v>
      </c>
      <c r="F389" s="68">
        <f>IF(E389=0,0,G389/E389)</f>
        <v/>
      </c>
      <c r="G389" s="68" t="n">
        <v>18249.18</v>
      </c>
      <c r="H389" s="69" t="n"/>
      <c r="I389" s="68">
        <f>IF(H389="","",E389*H389)</f>
        <v/>
      </c>
      <c r="J389" s="68">
        <f>IF(I389="","",G389-I389)</f>
        <v/>
      </c>
    </row>
    <row r="390" ht="15" customHeight="1">
      <c r="A390" s="65" t="n">
        <v>386</v>
      </c>
      <c r="B390" s="65" t="inlineStr">
        <is>
          <t>02-06-01</t>
        </is>
      </c>
      <c r="C390" s="66" t="inlineStr">
        <is>
          <t>Щит ЩО</t>
        </is>
      </c>
      <c r="D390" s="65" t="inlineStr">
        <is>
          <t>КОМП</t>
        </is>
      </c>
      <c r="E390" s="67" t="n">
        <v>1</v>
      </c>
      <c r="F390" s="68">
        <f>IF(E390=0,0,G390/E390)</f>
        <v/>
      </c>
      <c r="G390" s="68" t="n">
        <v>18249.18</v>
      </c>
      <c r="H390" s="69" t="n"/>
      <c r="I390" s="68">
        <f>IF(H390="","",E390*H390)</f>
        <v/>
      </c>
      <c r="J390" s="68">
        <f>IF(I390="","",G390-I390)</f>
        <v/>
      </c>
    </row>
    <row r="391" ht="15" customHeight="1">
      <c r="A391" s="65" t="n">
        <v>387</v>
      </c>
      <c r="B391" s="65" t="inlineStr">
        <is>
          <t>02-06-01</t>
        </is>
      </c>
      <c r="C391" s="66" t="inlineStr">
        <is>
          <t>Щит ЩО</t>
        </is>
      </c>
      <c r="D391" s="65" t="inlineStr">
        <is>
          <t>КОМП</t>
        </is>
      </c>
      <c r="E391" s="67" t="n">
        <v>1</v>
      </c>
      <c r="F391" s="68">
        <f>IF(E391=0,0,G391/E391)</f>
        <v/>
      </c>
      <c r="G391" s="68" t="n">
        <v>18249.18</v>
      </c>
      <c r="H391" s="69" t="n"/>
      <c r="I391" s="68">
        <f>IF(H391="","",E391*H391)</f>
        <v/>
      </c>
      <c r="J391" s="68">
        <f>IF(I391="","",G391-I391)</f>
        <v/>
      </c>
    </row>
    <row r="392" ht="15" customHeight="1">
      <c r="A392" s="65" t="n">
        <v>388</v>
      </c>
      <c r="B392" s="65" t="inlineStr">
        <is>
          <t>02-06-01</t>
        </is>
      </c>
      <c r="C392" s="66" t="inlineStr">
        <is>
          <t>Щит ЩО</t>
        </is>
      </c>
      <c r="D392" s="65" t="inlineStr">
        <is>
          <t>КОМП</t>
        </is>
      </c>
      <c r="E392" s="67" t="n">
        <v>1</v>
      </c>
      <c r="F392" s="68">
        <f>IF(E392=0,0,G392/E392)</f>
        <v/>
      </c>
      <c r="G392" s="68" t="n">
        <v>18249.18</v>
      </c>
      <c r="H392" s="69" t="n"/>
      <c r="I392" s="68">
        <f>IF(H392="","",E392*H392)</f>
        <v/>
      </c>
      <c r="J392" s="68">
        <f>IF(I392="","",G392-I392)</f>
        <v/>
      </c>
    </row>
    <row r="393" ht="15" customHeight="1">
      <c r="A393" s="65" t="n">
        <v>389</v>
      </c>
      <c r="B393" s="65" t="inlineStr">
        <is>
          <t>02-06-01</t>
        </is>
      </c>
      <c r="C393" s="66" t="inlineStr">
        <is>
          <t>Щит ЩО-А</t>
        </is>
      </c>
      <c r="D393" s="65" t="inlineStr">
        <is>
          <t>КОМП</t>
        </is>
      </c>
      <c r="E393" s="67" t="n">
        <v>1</v>
      </c>
      <c r="F393" s="68">
        <f>IF(E393=0,0,G393/E393)</f>
        <v/>
      </c>
      <c r="G393" s="68" t="n">
        <v>18249.18</v>
      </c>
      <c r="H393" s="69" t="n"/>
      <c r="I393" s="68">
        <f>IF(H393="","",E393*H393)</f>
        <v/>
      </c>
      <c r="J393" s="68">
        <f>IF(I393="","",G393-I393)</f>
        <v/>
      </c>
    </row>
    <row r="394" ht="15" customHeight="1">
      <c r="A394" s="65" t="n">
        <v>390</v>
      </c>
      <c r="B394" s="65" t="inlineStr">
        <is>
          <t>02-06-01</t>
        </is>
      </c>
      <c r="C394" s="66" t="inlineStr">
        <is>
          <t>Щит ЩО-А</t>
        </is>
      </c>
      <c r="D394" s="65" t="inlineStr">
        <is>
          <t>КОМП</t>
        </is>
      </c>
      <c r="E394" s="67" t="n">
        <v>1</v>
      </c>
      <c r="F394" s="68">
        <f>IF(E394=0,0,G394/E394)</f>
        <v/>
      </c>
      <c r="G394" s="68" t="n">
        <v>18249.18</v>
      </c>
      <c r="H394" s="69" t="n"/>
      <c r="I394" s="68">
        <f>IF(H394="","",E394*H394)</f>
        <v/>
      </c>
      <c r="J394" s="68">
        <f>IF(I394="","",G394-I394)</f>
        <v/>
      </c>
    </row>
    <row r="395" ht="15" customHeight="1">
      <c r="A395" s="65" t="n">
        <v>391</v>
      </c>
      <c r="B395" s="65" t="inlineStr">
        <is>
          <t>02-06-01</t>
        </is>
      </c>
      <c r="C395" s="66" t="inlineStr">
        <is>
          <t>Щит ЩО-А</t>
        </is>
      </c>
      <c r="D395" s="65" t="inlineStr">
        <is>
          <t>КОМП</t>
        </is>
      </c>
      <c r="E395" s="67" t="n">
        <v>1</v>
      </c>
      <c r="F395" s="68">
        <f>IF(E395=0,0,G395/E395)</f>
        <v/>
      </c>
      <c r="G395" s="68" t="n">
        <v>18249.18</v>
      </c>
      <c r="H395" s="69" t="n"/>
      <c r="I395" s="68">
        <f>IF(H395="","",E395*H395)</f>
        <v/>
      </c>
      <c r="J395" s="68">
        <f>IF(I395="","",G395-I395)</f>
        <v/>
      </c>
    </row>
    <row r="396" ht="15" customHeight="1">
      <c r="A396" s="65" t="n">
        <v>392</v>
      </c>
      <c r="B396" s="65" t="inlineStr">
        <is>
          <t>02-06-01</t>
        </is>
      </c>
      <c r="C396" s="66" t="inlineStr">
        <is>
          <t>Щит ЩО-А</t>
        </is>
      </c>
      <c r="D396" s="65" t="inlineStr">
        <is>
          <t>КОМП</t>
        </is>
      </c>
      <c r="E396" s="67" t="n">
        <v>1</v>
      </c>
      <c r="F396" s="68">
        <f>IF(E396=0,0,G396/E396)</f>
        <v/>
      </c>
      <c r="G396" s="68" t="n">
        <v>18249.18</v>
      </c>
      <c r="H396" s="69" t="n"/>
      <c r="I396" s="68">
        <f>IF(H396="","",E396*H396)</f>
        <v/>
      </c>
      <c r="J396" s="68">
        <f>IF(I396="","",G396-I396)</f>
        <v/>
      </c>
    </row>
    <row r="397" ht="15" customHeight="1">
      <c r="A397" s="65" t="n">
        <v>393</v>
      </c>
      <c r="B397" s="65" t="inlineStr">
        <is>
          <t>02-06-01</t>
        </is>
      </c>
      <c r="C397" s="66" t="inlineStr">
        <is>
          <t>Пост SB-A</t>
        </is>
      </c>
      <c r="D397" s="65" t="inlineStr">
        <is>
          <t>КОМП</t>
        </is>
      </c>
      <c r="E397" s="67" t="n">
        <v>1</v>
      </c>
      <c r="F397" s="68">
        <f>IF(E397=0,0,G397/E397)</f>
        <v/>
      </c>
      <c r="G397" s="68" t="n">
        <v>12442.62</v>
      </c>
      <c r="H397" s="69" t="n"/>
      <c r="I397" s="68">
        <f>IF(H397="","",E397*H397)</f>
        <v/>
      </c>
      <c r="J397" s="68">
        <f>IF(I397="","",G397-I397)</f>
        <v/>
      </c>
    </row>
    <row r="398" ht="15" customHeight="1">
      <c r="A398" s="65" t="n">
        <v>394</v>
      </c>
      <c r="B398" s="65" t="inlineStr">
        <is>
          <t>02-06-01</t>
        </is>
      </c>
      <c r="C398" s="66" t="inlineStr">
        <is>
          <t>Пост SB-A</t>
        </is>
      </c>
      <c r="D398" s="65" t="inlineStr">
        <is>
          <t>КОМП</t>
        </is>
      </c>
      <c r="E398" s="67" t="n">
        <v>1</v>
      </c>
      <c r="F398" s="68">
        <f>IF(E398=0,0,G398/E398)</f>
        <v/>
      </c>
      <c r="G398" s="68" t="n">
        <v>12442.62</v>
      </c>
      <c r="H398" s="69" t="n"/>
      <c r="I398" s="68">
        <f>IF(H398="","",E398*H398)</f>
        <v/>
      </c>
      <c r="J398" s="68">
        <f>IF(I398="","",G398-I398)</f>
        <v/>
      </c>
    </row>
    <row r="399" ht="15" customHeight="1">
      <c r="A399" s="65" t="n">
        <v>395</v>
      </c>
      <c r="B399" s="65" t="inlineStr">
        <is>
          <t>02-06-01</t>
        </is>
      </c>
      <c r="C399" s="66" t="inlineStr">
        <is>
          <t>Пост SB-A</t>
        </is>
      </c>
      <c r="D399" s="65" t="inlineStr">
        <is>
          <t>КОМП</t>
        </is>
      </c>
      <c r="E399" s="67" t="n">
        <v>1</v>
      </c>
      <c r="F399" s="68">
        <f>IF(E399=0,0,G399/E399)</f>
        <v/>
      </c>
      <c r="G399" s="68" t="n">
        <v>12442.62</v>
      </c>
      <c r="H399" s="69" t="n"/>
      <c r="I399" s="68">
        <f>IF(H399="","",E399*H399)</f>
        <v/>
      </c>
      <c r="J399" s="68">
        <f>IF(I399="","",G399-I399)</f>
        <v/>
      </c>
    </row>
    <row r="400" ht="15" customHeight="1">
      <c r="A400" s="65" t="n">
        <v>396</v>
      </c>
      <c r="B400" s="65" t="inlineStr">
        <is>
          <t>02-06-01</t>
        </is>
      </c>
      <c r="C400" s="66" t="inlineStr">
        <is>
          <t>Пост SB-A</t>
        </is>
      </c>
      <c r="D400" s="65" t="inlineStr">
        <is>
          <t>КОМП</t>
        </is>
      </c>
      <c r="E400" s="67" t="n">
        <v>1</v>
      </c>
      <c r="F400" s="68">
        <f>IF(E400=0,0,G400/E400)</f>
        <v/>
      </c>
      <c r="G400" s="68" t="n">
        <v>12442.62</v>
      </c>
      <c r="H400" s="69" t="n"/>
      <c r="I400" s="68">
        <f>IF(H400="","",E400*H400)</f>
        <v/>
      </c>
      <c r="J400" s="68">
        <f>IF(I400="","",G400-I400)</f>
        <v/>
      </c>
    </row>
    <row r="401" ht="15" customHeight="1">
      <c r="A401" s="65" t="n">
        <v>397</v>
      </c>
      <c r="B401" s="65" t="inlineStr">
        <is>
          <t>02-06-01</t>
        </is>
      </c>
      <c r="C401" s="66" t="inlineStr">
        <is>
          <t>Пост SB-A</t>
        </is>
      </c>
      <c r="D401" s="65" t="inlineStr">
        <is>
          <t>КОМП</t>
        </is>
      </c>
      <c r="E401" s="67" t="n">
        <v>1</v>
      </c>
      <c r="F401" s="68">
        <f>IF(E401=0,0,G401/E401)</f>
        <v/>
      </c>
      <c r="G401" s="68" t="n">
        <v>12442.62</v>
      </c>
      <c r="H401" s="69" t="n"/>
      <c r="I401" s="68">
        <f>IF(H401="","",E401*H401)</f>
        <v/>
      </c>
      <c r="J401" s="68">
        <f>IF(I401="","",G401-I401)</f>
        <v/>
      </c>
    </row>
    <row r="402" ht="15" customHeight="1">
      <c r="A402" s="65" t="n">
        <v>398</v>
      </c>
      <c r="B402" s="65" t="inlineStr">
        <is>
          <t>02-06-01</t>
        </is>
      </c>
      <c r="C402" s="66" t="inlineStr">
        <is>
          <t>Ящик с понижающим трансформатором ЯТП 0,25кВА 220/12В</t>
        </is>
      </c>
      <c r="D402" s="65" t="inlineStr">
        <is>
          <t>КОМП</t>
        </is>
      </c>
      <c r="E402" s="67" t="n">
        <v>1</v>
      </c>
      <c r="F402" s="68">
        <f>IF(E402=0,0,G402/E402)</f>
        <v/>
      </c>
      <c r="G402" s="68" t="n">
        <v>7548.53</v>
      </c>
      <c r="H402" s="69" t="n"/>
      <c r="I402" s="68">
        <f>IF(H402="","",E402*H402)</f>
        <v/>
      </c>
      <c r="J402" s="68">
        <f>IF(I402="","",G402-I402)</f>
        <v/>
      </c>
    </row>
    <row r="403" ht="15" customHeight="1">
      <c r="A403" s="65" t="n">
        <v>399</v>
      </c>
      <c r="B403" s="65" t="inlineStr">
        <is>
          <t>02-06-01</t>
        </is>
      </c>
      <c r="C403" s="66" t="inlineStr">
        <is>
          <t>Модуль управления аварийным освещением</t>
        </is>
      </c>
      <c r="D403" s="65" t="inlineStr">
        <is>
          <t>КОМП</t>
        </is>
      </c>
      <c r="E403" s="67" t="n">
        <v>1</v>
      </c>
      <c r="F403" s="68">
        <f>IF(E403=0,0,G403/E403)</f>
        <v/>
      </c>
      <c r="G403" s="68" t="n">
        <v>13272.13</v>
      </c>
      <c r="H403" s="69" t="n"/>
      <c r="I403" s="68">
        <f>IF(H403="","",E403*H403)</f>
        <v/>
      </c>
      <c r="J403" s="68">
        <f>IF(I403="","",G403-I403)</f>
        <v/>
      </c>
    </row>
    <row r="404" ht="18.75" customHeight="1">
      <c r="A404" s="65" t="n">
        <v>400</v>
      </c>
      <c r="B404" s="65" t="inlineStr">
        <is>
          <t>02-06-01</t>
        </is>
      </c>
      <c r="C404" s="66" t="inlineStr">
        <is>
          <t>Светильник SLICK.PRS LED 50 with driver box /tempered glass/ with through wiring 5000K</t>
        </is>
      </c>
      <c r="D404" s="65" t="inlineStr">
        <is>
          <t>ШТ</t>
        </is>
      </c>
      <c r="E404" s="67" t="n">
        <v>76</v>
      </c>
      <c r="F404" s="68">
        <f>IF(E404=0,0,G404/E404)</f>
        <v/>
      </c>
      <c r="G404" s="68" t="n">
        <v>1810918.12</v>
      </c>
      <c r="H404" s="69" t="n"/>
      <c r="I404" s="68">
        <f>IF(H404="","",E404*H404)</f>
        <v/>
      </c>
      <c r="J404" s="68">
        <f>IF(I404="","",G404-I404)</f>
        <v/>
      </c>
    </row>
    <row r="405" ht="15" customHeight="1">
      <c r="A405" s="65" t="n">
        <v>401</v>
      </c>
      <c r="B405" s="65" t="inlineStr">
        <is>
          <t>02-06-01</t>
        </is>
      </c>
      <c r="C405" s="66" t="inlineStr">
        <is>
          <t>Светильник HB LED 150 D140 5000K G</t>
        </is>
      </c>
      <c r="D405" s="65" t="inlineStr">
        <is>
          <t>ШТ</t>
        </is>
      </c>
      <c r="E405" s="67" t="n">
        <v>106</v>
      </c>
      <c r="F405" s="68">
        <f>IF(E405=0,0,G405/E405)</f>
        <v/>
      </c>
      <c r="G405" s="68" t="n">
        <v>4883124.26</v>
      </c>
      <c r="H405" s="69" t="n"/>
      <c r="I405" s="68">
        <f>IF(H405="","",E405*H405)</f>
        <v/>
      </c>
      <c r="J405" s="68">
        <f>IF(I405="","",G405-I405)</f>
        <v/>
      </c>
    </row>
    <row r="406" ht="15" customHeight="1">
      <c r="A406" s="65" t="n">
        <v>402</v>
      </c>
      <c r="B406" s="65" t="inlineStr">
        <is>
          <t>02-06-01</t>
        </is>
      </c>
      <c r="C406" s="66" t="inlineStr">
        <is>
          <t>Светильник SLICK LED G2 80W PRS 850 HG with driver box /tempered glass</t>
        </is>
      </c>
      <c r="D406" s="65" t="inlineStr">
        <is>
          <t>ШТ</t>
        </is>
      </c>
      <c r="E406" s="67" t="n">
        <v>22</v>
      </c>
      <c r="F406" s="68">
        <f>IF(E406=0,0,G406/E406)</f>
        <v/>
      </c>
      <c r="G406" s="68" t="n">
        <v>563850.98</v>
      </c>
      <c r="H406" s="69" t="n"/>
      <c r="I406" s="68">
        <f>IF(H406="","",E406*H406)</f>
        <v/>
      </c>
      <c r="J406" s="68">
        <f>IF(I406="","",G406-I406)</f>
        <v/>
      </c>
    </row>
    <row r="407" ht="18.75" customHeight="1">
      <c r="A407" s="65" t="n">
        <v>403</v>
      </c>
      <c r="B407" s="65" t="inlineStr">
        <is>
          <t>02-06-01</t>
        </is>
      </c>
      <c r="C407" s="66" t="inlineStr">
        <is>
          <t>Светильник SLICK LED G2 20W PRS 840 HG with driver box /tempered glass/ with through wiring</t>
        </is>
      </c>
      <c r="D407" s="65" t="inlineStr">
        <is>
          <t>ШТ</t>
        </is>
      </c>
      <c r="E407" s="67" t="n">
        <v>43</v>
      </c>
      <c r="F407" s="68">
        <f>IF(E407=0,0,G407/E407)</f>
        <v/>
      </c>
      <c r="G407" s="68" t="n">
        <v>754966.91</v>
      </c>
      <c r="H407" s="69" t="n"/>
      <c r="I407" s="68">
        <f>IF(H407="","",E407*H407)</f>
        <v/>
      </c>
      <c r="J407" s="68">
        <f>IF(I407="","",G407-I407)</f>
        <v/>
      </c>
    </row>
    <row r="408" ht="18.75" customHeight="1">
      <c r="A408" s="65" t="n">
        <v>404</v>
      </c>
      <c r="B408" s="65" t="inlineStr">
        <is>
          <t>02-06-01</t>
        </is>
      </c>
      <c r="C408" s="66" t="inlineStr">
        <is>
          <t>Светильник SLICK LED G2 20W PRS 840 HG with driver box /tempered glass/ with through wiring</t>
        </is>
      </c>
      <c r="D408" s="65" t="inlineStr">
        <is>
          <t>ШТ</t>
        </is>
      </c>
      <c r="E408" s="67" t="n">
        <v>5</v>
      </c>
      <c r="F408" s="68">
        <f>IF(E408=0,0,G408/E408)</f>
        <v/>
      </c>
      <c r="G408" s="68" t="n">
        <v>89877.05</v>
      </c>
      <c r="H408" s="69" t="n"/>
      <c r="I408" s="68">
        <f>IF(H408="","",E408*H408)</f>
        <v/>
      </c>
      <c r="J408" s="68">
        <f>IF(I408="","",G408-I408)</f>
        <v/>
      </c>
    </row>
    <row r="409" ht="15" customHeight="1">
      <c r="A409" s="65" t="n">
        <v>405</v>
      </c>
      <c r="B409" s="65" t="inlineStr">
        <is>
          <t>02-06-01</t>
        </is>
      </c>
      <c r="C409" s="66" t="inlineStr">
        <is>
          <t>Светильник SLICK.PRS LED 30 with driver box 5000K</t>
        </is>
      </c>
      <c r="D409" s="65" t="inlineStr">
        <is>
          <t>ШТ</t>
        </is>
      </c>
      <c r="E409" s="67" t="n">
        <v>12</v>
      </c>
      <c r="F409" s="68">
        <f>IF(E409=0,0,G409/E409)</f>
        <v/>
      </c>
      <c r="G409" s="68" t="n">
        <v>275901.6</v>
      </c>
      <c r="H409" s="69" t="n"/>
      <c r="I409" s="68">
        <f>IF(H409="","",E409*H409)</f>
        <v/>
      </c>
      <c r="J409" s="68">
        <f>IF(I409="","",G409-I409)</f>
        <v/>
      </c>
    </row>
    <row r="410" ht="15" customHeight="1">
      <c r="A410" s="65" t="n">
        <v>406</v>
      </c>
      <c r="B410" s="65" t="inlineStr">
        <is>
          <t>02-06-01</t>
        </is>
      </c>
      <c r="C410" s="66" t="inlineStr">
        <is>
          <t>Светильник FACORY G2 (500) 30W D120 850 GY</t>
        </is>
      </c>
      <c r="D410" s="65" t="inlineStr">
        <is>
          <t>ШТ</t>
        </is>
      </c>
      <c r="E410" s="67" t="n">
        <v>65</v>
      </c>
      <c r="F410" s="68">
        <f>IF(E410=0,0,G410/E410)</f>
        <v/>
      </c>
      <c r="G410" s="68" t="n">
        <v>464643.4</v>
      </c>
      <c r="H410" s="69" t="n"/>
      <c r="I410" s="68">
        <f>IF(H410="","",E410*H410)</f>
        <v/>
      </c>
      <c r="J410" s="68">
        <f>IF(I410="","",G410-I410)</f>
        <v/>
      </c>
    </row>
    <row r="411" ht="15" customHeight="1">
      <c r="A411" s="65" t="n">
        <v>407</v>
      </c>
      <c r="B411" s="65" t="inlineStr">
        <is>
          <t>02-06-01</t>
        </is>
      </c>
      <c r="C411" s="66" t="inlineStr">
        <is>
          <t>Светильник CD LED 27 3000K</t>
        </is>
      </c>
      <c r="D411" s="65" t="inlineStr">
        <is>
          <t>ШТ</t>
        </is>
      </c>
      <c r="E411" s="67" t="n">
        <v>2</v>
      </c>
      <c r="F411" s="68">
        <f>IF(E411=0,0,G411/E411)</f>
        <v/>
      </c>
      <c r="G411" s="68" t="n">
        <v>14881.96</v>
      </c>
      <c r="H411" s="69" t="n"/>
      <c r="I411" s="68">
        <f>IF(H411="","",E411*H411)</f>
        <v/>
      </c>
      <c r="J411" s="68">
        <f>IF(I411="","",G411-I411)</f>
        <v/>
      </c>
    </row>
    <row r="412" ht="15" customHeight="1">
      <c r="A412" s="65" t="n">
        <v>408</v>
      </c>
      <c r="B412" s="65" t="inlineStr">
        <is>
          <t>02-06-01</t>
        </is>
      </c>
      <c r="C412" s="66" t="inlineStr">
        <is>
          <t>Светильник UNI/R OPTIMA (595x595) 30W OPL 850 WH</t>
        </is>
      </c>
      <c r="D412" s="65" t="inlineStr">
        <is>
          <t>ШТ</t>
        </is>
      </c>
      <c r="E412" s="67" t="n">
        <v>3</v>
      </c>
      <c r="F412" s="68">
        <f>IF(E412=0,0,G412/E412)</f>
        <v/>
      </c>
      <c r="G412" s="68" t="n">
        <v>37597.89</v>
      </c>
      <c r="H412" s="69" t="n"/>
      <c r="I412" s="68">
        <f>IF(H412="","",E412*H412)</f>
        <v/>
      </c>
      <c r="J412" s="68">
        <f>IF(I412="","",G412-I412)</f>
        <v/>
      </c>
    </row>
    <row r="413" ht="15" customHeight="1">
      <c r="A413" s="65" t="n">
        <v>409</v>
      </c>
      <c r="B413" s="65" t="inlineStr">
        <is>
          <t>02-06-01</t>
        </is>
      </c>
      <c r="C413" s="66" t="inlineStr">
        <is>
          <t>Светильник FAST 12W 840 WH STANDARD</t>
        </is>
      </c>
      <c r="D413" s="65" t="inlineStr">
        <is>
          <t>ШТ</t>
        </is>
      </c>
      <c r="E413" s="67" t="n">
        <v>3</v>
      </c>
      <c r="F413" s="68">
        <f>IF(E413=0,0,G413/E413)</f>
        <v/>
      </c>
      <c r="G413" s="68" t="n">
        <v>6897.54</v>
      </c>
      <c r="H413" s="69" t="n"/>
      <c r="I413" s="68">
        <f>IF(H413="","",E413*H413)</f>
        <v/>
      </c>
      <c r="J413" s="68">
        <f>IF(I413="","",G413-I413)</f>
        <v/>
      </c>
    </row>
    <row r="414" ht="15" customHeight="1">
      <c r="A414" s="65" t="n">
        <v>410</v>
      </c>
      <c r="B414" s="65" t="inlineStr">
        <is>
          <t>02-06-01</t>
        </is>
      </c>
      <c r="C414" s="66" t="inlineStr">
        <is>
          <t>Светильник ARS/R UNI LED</t>
        </is>
      </c>
      <c r="D414" s="65" t="inlineStr">
        <is>
          <t>ШТ</t>
        </is>
      </c>
      <c r="E414" s="67" t="n">
        <v>4</v>
      </c>
      <c r="F414" s="68">
        <f>IF(E414=0,0,G414/E414)</f>
        <v/>
      </c>
      <c r="G414" s="68" t="n">
        <v>32305.56</v>
      </c>
      <c r="H414" s="69" t="n"/>
      <c r="I414" s="68">
        <f>IF(H414="","",E414*H414)</f>
        <v/>
      </c>
      <c r="J414" s="68">
        <f>IF(I414="","",G414-I414)</f>
        <v/>
      </c>
    </row>
    <row r="415" ht="15" customHeight="1">
      <c r="A415" s="65" t="n">
        <v>411</v>
      </c>
      <c r="B415" s="65" t="inlineStr">
        <is>
          <t>02-06-01</t>
        </is>
      </c>
      <c r="C415" s="66" t="inlineStr">
        <is>
          <t>Светильник STAR LED 12W SL</t>
        </is>
      </c>
      <c r="D415" s="65" t="inlineStr">
        <is>
          <t>ШТ</t>
        </is>
      </c>
      <c r="E415" s="67" t="n">
        <v>5</v>
      </c>
      <c r="F415" s="68">
        <f>IF(E415=0,0,G415/E415)</f>
        <v/>
      </c>
      <c r="G415" s="68" t="n">
        <v>80496.39999999999</v>
      </c>
      <c r="H415" s="69" t="n"/>
      <c r="I415" s="68">
        <f>IF(H415="","",E415*H415)</f>
        <v/>
      </c>
      <c r="J415" s="68">
        <f>IF(I415="","",G415-I415)</f>
        <v/>
      </c>
    </row>
    <row r="416" ht="15" customHeight="1">
      <c r="A416" s="65" t="n">
        <v>412</v>
      </c>
      <c r="B416" s="65" t="inlineStr">
        <is>
          <t>02-06-01</t>
        </is>
      </c>
      <c r="C416" s="66" t="inlineStr">
        <is>
          <t>Светильник ORBIT 2000-2 LED</t>
        </is>
      </c>
      <c r="D416" s="65" t="inlineStr">
        <is>
          <t>ШТ</t>
        </is>
      </c>
      <c r="E416" s="67" t="n">
        <v>4</v>
      </c>
      <c r="F416" s="68">
        <f>IF(E416=0,0,G416/E416)</f>
        <v/>
      </c>
      <c r="G416" s="68" t="n">
        <v>19998.68</v>
      </c>
      <c r="H416" s="69" t="n"/>
      <c r="I416" s="68">
        <f>IF(H416="","",E416*H416)</f>
        <v/>
      </c>
      <c r="J416" s="68">
        <f>IF(I416="","",G416-I416)</f>
        <v/>
      </c>
    </row>
    <row r="417" ht="15" customHeight="1">
      <c r="A417" s="65" t="n">
        <v>413</v>
      </c>
      <c r="B417" s="65" t="inlineStr">
        <is>
          <t>02-06-01</t>
        </is>
      </c>
      <c r="C417" s="66" t="inlineStr">
        <is>
          <t>Светильник SPECTRA 4000-4 LED</t>
        </is>
      </c>
      <c r="D417" s="65" t="inlineStr">
        <is>
          <t>ШТ</t>
        </is>
      </c>
      <c r="E417" s="67" t="n">
        <v>6</v>
      </c>
      <c r="F417" s="68">
        <f>IF(E417=0,0,G417/E417)</f>
        <v/>
      </c>
      <c r="G417" s="68" t="n">
        <v>30850.8</v>
      </c>
      <c r="H417" s="69" t="n"/>
      <c r="I417" s="68">
        <f>IF(H417="","",E417*H417)</f>
        <v/>
      </c>
      <c r="J417" s="68">
        <f>IF(I417="","",G417-I417)</f>
        <v/>
      </c>
    </row>
    <row r="418" ht="15" customHeight="1">
      <c r="A418" s="65" t="n">
        <v>414</v>
      </c>
      <c r="B418" s="65" t="inlineStr">
        <is>
          <t>02-06-01</t>
        </is>
      </c>
      <c r="C418" s="66" t="inlineStr">
        <is>
          <t>Светильник РВО-</t>
        </is>
      </c>
      <c r="D418" s="65" t="inlineStr">
        <is>
          <t>ШТ</t>
        </is>
      </c>
      <c r="E418" s="67" t="n">
        <v>4</v>
      </c>
      <c r="F418" s="68">
        <f>IF(E418=0,0,G418/E418)</f>
        <v/>
      </c>
      <c r="G418" s="68" t="n">
        <v>4180.32</v>
      </c>
      <c r="H418" s="69" t="n"/>
      <c r="I418" s="68">
        <f>IF(H418="","",E418*H418)</f>
        <v/>
      </c>
      <c r="J418" s="68">
        <f>IF(I418="","",G418-I418)</f>
        <v/>
      </c>
    </row>
    <row r="419" ht="15" customHeight="1">
      <c r="A419" s="65" t="n">
        <v>415</v>
      </c>
      <c r="B419" s="65" t="inlineStr">
        <is>
          <t>02-06-01</t>
        </is>
      </c>
      <c r="C419" s="66" t="inlineStr">
        <is>
          <t>Кабель ВВГнг(А)-LS-3х6-</t>
        </is>
      </c>
      <c r="D419" s="65" t="inlineStr">
        <is>
          <t>м</t>
        </is>
      </c>
      <c r="E419" s="67" t="n">
        <v>224</v>
      </c>
      <c r="F419" s="68">
        <f>IF(E419=0,0,G419/E419)</f>
        <v/>
      </c>
      <c r="G419" s="68" t="n">
        <v>65549.12</v>
      </c>
      <c r="H419" s="69" t="n"/>
      <c r="I419" s="68">
        <f>IF(H419="","",E419*H419)</f>
        <v/>
      </c>
      <c r="J419" s="68">
        <f>IF(I419="","",G419-I419)</f>
        <v/>
      </c>
    </row>
    <row r="420" ht="15" customHeight="1">
      <c r="A420" s="65" t="n">
        <v>416</v>
      </c>
      <c r="B420" s="65" t="inlineStr">
        <is>
          <t>02-06-01</t>
        </is>
      </c>
      <c r="C420" s="66" t="inlineStr">
        <is>
          <t>Кабель ВВГнг(А)-LS-3х4 -</t>
        </is>
      </c>
      <c r="D420" s="65" t="inlineStr">
        <is>
          <t>м</t>
        </is>
      </c>
      <c r="E420" s="67" t="n">
        <v>1704</v>
      </c>
      <c r="F420" s="68">
        <f>IF(E420=0,0,G420/E420)</f>
        <v/>
      </c>
      <c r="G420" s="68" t="n">
        <v>299171.28</v>
      </c>
      <c r="H420" s="69" t="n"/>
      <c r="I420" s="68">
        <f>IF(H420="","",E420*H420)</f>
        <v/>
      </c>
      <c r="J420" s="68">
        <f>IF(I420="","",G420-I420)</f>
        <v/>
      </c>
    </row>
    <row r="421" ht="15" customHeight="1">
      <c r="A421" s="65" t="n">
        <v>417</v>
      </c>
      <c r="B421" s="65" t="inlineStr">
        <is>
          <t>02-06-01</t>
        </is>
      </c>
      <c r="C421" s="66" t="inlineStr">
        <is>
          <t>Кабель ВВГнг(А)-LS-3х2,5-</t>
        </is>
      </c>
      <c r="D421" s="65" t="inlineStr">
        <is>
          <t>м</t>
        </is>
      </c>
      <c r="E421" s="67" t="n">
        <v>547</v>
      </c>
      <c r="F421" s="68">
        <f>IF(E421=0,0,G421/E421)</f>
        <v/>
      </c>
      <c r="G421" s="68" t="n">
        <v>69972.24000000001</v>
      </c>
      <c r="H421" s="69" t="n"/>
      <c r="I421" s="68">
        <f>IF(H421="","",E421*H421)</f>
        <v/>
      </c>
      <c r="J421" s="68">
        <f>IF(I421="","",G421-I421)</f>
        <v/>
      </c>
    </row>
    <row r="422" ht="15" customHeight="1">
      <c r="A422" s="65" t="n">
        <v>418</v>
      </c>
      <c r="B422" s="65" t="inlineStr">
        <is>
          <t>02-06-01</t>
        </is>
      </c>
      <c r="C422" s="66" t="inlineStr">
        <is>
          <t>Кабель ВВГнг(А)-LS-3х1,5-</t>
        </is>
      </c>
      <c r="D422" s="65" t="inlineStr">
        <is>
          <t>м</t>
        </is>
      </c>
      <c r="E422" s="67" t="n">
        <v>324</v>
      </c>
      <c r="F422" s="68">
        <f>IF(E422=0,0,G422/E422)</f>
        <v/>
      </c>
      <c r="G422" s="68" t="n">
        <v>25735.32</v>
      </c>
      <c r="H422" s="69" t="n"/>
      <c r="I422" s="68">
        <f>IF(H422="","",E422*H422)</f>
        <v/>
      </c>
      <c r="J422" s="68">
        <f>IF(I422="","",G422-I422)</f>
        <v/>
      </c>
    </row>
    <row r="423" ht="15" customHeight="1">
      <c r="A423" s="65" t="n">
        <v>419</v>
      </c>
      <c r="B423" s="65" t="inlineStr">
        <is>
          <t>02-06-01</t>
        </is>
      </c>
      <c r="C423" s="66" t="inlineStr">
        <is>
          <t>Кабель ВВГнг(А)-LS-2х1,5-</t>
        </is>
      </c>
      <c r="D423" s="65" t="inlineStr">
        <is>
          <t>м</t>
        </is>
      </c>
      <c r="E423" s="67" t="n">
        <v>100</v>
      </c>
      <c r="F423" s="68">
        <f>IF(E423=0,0,G423/E423)</f>
        <v/>
      </c>
      <c r="G423" s="68" t="n">
        <v>6521</v>
      </c>
      <c r="H423" s="69" t="n"/>
      <c r="I423" s="68">
        <f>IF(H423="","",E423*H423)</f>
        <v/>
      </c>
      <c r="J423" s="68">
        <f>IF(I423="","",G423-I423)</f>
        <v/>
      </c>
    </row>
    <row r="424" ht="15" customHeight="1">
      <c r="A424" s="65" t="n">
        <v>420</v>
      </c>
      <c r="B424" s="65" t="inlineStr">
        <is>
          <t>02-06-01</t>
        </is>
      </c>
      <c r="C424" s="66" t="inlineStr">
        <is>
          <t>Кабель ВВГнг(А)-FRLS-3х4-</t>
        </is>
      </c>
      <c r="D424" s="65" t="inlineStr">
        <is>
          <t>м</t>
        </is>
      </c>
      <c r="E424" s="67" t="n">
        <v>264</v>
      </c>
      <c r="F424" s="68">
        <f>IF(E424=0,0,G424/E424)</f>
        <v/>
      </c>
      <c r="G424" s="68" t="n">
        <v>50764.56</v>
      </c>
      <c r="H424" s="69" t="n"/>
      <c r="I424" s="68">
        <f>IF(H424="","",E424*H424)</f>
        <v/>
      </c>
      <c r="J424" s="68">
        <f>IF(I424="","",G424-I424)</f>
        <v/>
      </c>
    </row>
    <row r="425" ht="15" customHeight="1">
      <c r="A425" s="65" t="n">
        <v>421</v>
      </c>
      <c r="B425" s="65" t="inlineStr">
        <is>
          <t>02-06-01</t>
        </is>
      </c>
      <c r="C425" s="66" t="inlineStr">
        <is>
          <t>Кабель ВВГнг(А)-FRLS-3х2,5-</t>
        </is>
      </c>
      <c r="D425" s="65" t="inlineStr">
        <is>
          <t>м</t>
        </is>
      </c>
      <c r="E425" s="67" t="n">
        <v>1763</v>
      </c>
      <c r="F425" s="68">
        <f>IF(E425=0,0,G425/E425)</f>
        <v/>
      </c>
      <c r="G425" s="68" t="n">
        <v>255000.32</v>
      </c>
      <c r="H425" s="69" t="n"/>
      <c r="I425" s="68">
        <f>IF(H425="","",E425*H425)</f>
        <v/>
      </c>
      <c r="J425" s="68">
        <f>IF(I425="","",G425-I425)</f>
        <v/>
      </c>
    </row>
    <row r="426" ht="15" customHeight="1">
      <c r="A426" s="65" t="n">
        <v>422</v>
      </c>
      <c r="B426" s="65" t="inlineStr">
        <is>
          <t>02-06-01</t>
        </is>
      </c>
      <c r="C426" s="66" t="inlineStr">
        <is>
          <t>Кабель ВВГнг(А)-FRLS-3х1,5-</t>
        </is>
      </c>
      <c r="D426" s="65" t="inlineStr">
        <is>
          <t>м</t>
        </is>
      </c>
      <c r="E426" s="67" t="n">
        <v>60</v>
      </c>
      <c r="F426" s="68">
        <f>IF(E426=0,0,G426/E426)</f>
        <v/>
      </c>
      <c r="G426" s="68" t="n">
        <v>5517.6</v>
      </c>
      <c r="H426" s="69" t="n"/>
      <c r="I426" s="68">
        <f>IF(H426="","",E426*H426)</f>
        <v/>
      </c>
      <c r="J426" s="68">
        <f>IF(I426="","",G426-I426)</f>
        <v/>
      </c>
    </row>
    <row r="427" ht="15" customHeight="1">
      <c r="A427" s="65" t="n">
        <v>423</v>
      </c>
      <c r="B427" s="65" t="inlineStr">
        <is>
          <t>02-06-01</t>
        </is>
      </c>
      <c r="C427" s="66" t="inlineStr">
        <is>
          <t>Кабель ВВГнг(А)-FRLS-2х1,5-</t>
        </is>
      </c>
      <c r="D427" s="65" t="inlineStr">
        <is>
          <t>м</t>
        </is>
      </c>
      <c r="E427" s="67" t="n">
        <v>200</v>
      </c>
      <c r="F427" s="68">
        <f>IF(E427=0,0,G427/E427)</f>
        <v/>
      </c>
      <c r="G427" s="68" t="n">
        <v>20568</v>
      </c>
      <c r="H427" s="69" t="n"/>
      <c r="I427" s="68">
        <f>IF(H427="","",E427*H427)</f>
        <v/>
      </c>
      <c r="J427" s="68">
        <f>IF(I427="","",G427-I427)</f>
        <v/>
      </c>
    </row>
    <row r="428" ht="15" customHeight="1">
      <c r="A428" s="65" t="n">
        <v>424</v>
      </c>
      <c r="B428" s="65" t="inlineStr">
        <is>
          <t>02-06-01</t>
        </is>
      </c>
      <c r="C428" s="66" t="inlineStr">
        <is>
          <t>Кабель КВВГнг(А)-FRLS-14х1,5-</t>
        </is>
      </c>
      <c r="D428" s="65" t="inlineStr">
        <is>
          <t>м</t>
        </is>
      </c>
      <c r="E428" s="67" t="n">
        <v>5</v>
      </c>
      <c r="F428" s="68">
        <f>IF(E428=0,0,G428/E428)</f>
        <v/>
      </c>
      <c r="G428" s="68" t="n">
        <v>1847.75</v>
      </c>
      <c r="H428" s="69" t="n"/>
      <c r="I428" s="68">
        <f>IF(H428="","",E428*H428)</f>
        <v/>
      </c>
      <c r="J428" s="68">
        <f>IF(I428="","",G428-I428)</f>
        <v/>
      </c>
    </row>
    <row r="429" ht="15" customHeight="1">
      <c r="A429" s="65" t="n">
        <v>425</v>
      </c>
      <c r="B429" s="65" t="inlineStr">
        <is>
          <t>02-06-01</t>
        </is>
      </c>
      <c r="C429" s="66" t="inlineStr">
        <is>
          <t>Кабель КВВГнг(А)-FRLS-10х1,5-</t>
        </is>
      </c>
      <c r="D429" s="65" t="inlineStr">
        <is>
          <t>м</t>
        </is>
      </c>
      <c r="E429" s="67" t="n">
        <v>70</v>
      </c>
      <c r="F429" s="68">
        <f>IF(E429=0,0,G429/E429)</f>
        <v/>
      </c>
      <c r="G429" s="68" t="n">
        <v>21829.5</v>
      </c>
      <c r="H429" s="69" t="n"/>
      <c r="I429" s="68">
        <f>IF(H429="","",E429*H429)</f>
        <v/>
      </c>
      <c r="J429" s="68">
        <f>IF(I429="","",G429-I429)</f>
        <v/>
      </c>
    </row>
    <row r="430" ht="15" customHeight="1">
      <c r="A430" s="65" t="n">
        <v>426</v>
      </c>
      <c r="B430" s="65" t="inlineStr">
        <is>
          <t>02-06-01</t>
        </is>
      </c>
      <c r="C430" s="66" t="inlineStr">
        <is>
          <t>Кабель КВВГнг(А)-FRLS-7х1,5-</t>
        </is>
      </c>
      <c r="D430" s="65" t="inlineStr">
        <is>
          <t>м</t>
        </is>
      </c>
      <c r="E430" s="67" t="n">
        <v>170</v>
      </c>
      <c r="F430" s="68">
        <f>IF(E430=0,0,G430/E430)</f>
        <v/>
      </c>
      <c r="G430" s="68" t="n">
        <v>33399.9</v>
      </c>
      <c r="H430" s="69" t="n"/>
      <c r="I430" s="68">
        <f>IF(H430="","",E430*H430)</f>
        <v/>
      </c>
      <c r="J430" s="68">
        <f>IF(I430="","",G430-I430)</f>
        <v/>
      </c>
    </row>
    <row r="431" ht="15" customHeight="1">
      <c r="A431" s="65" t="n">
        <v>427</v>
      </c>
      <c r="B431" s="65" t="inlineStr">
        <is>
          <t>02-06-01</t>
        </is>
      </c>
      <c r="C431" s="66" t="inlineStr">
        <is>
          <t>Кабель КВВГнг(А)-FRLS-4х1,5-</t>
        </is>
      </c>
      <c r="D431" s="65" t="inlineStr">
        <is>
          <t>м</t>
        </is>
      </c>
      <c r="E431" s="67" t="n">
        <v>243</v>
      </c>
      <c r="F431" s="68">
        <f>IF(E431=0,0,G431/E431)</f>
        <v/>
      </c>
      <c r="G431" s="68" t="n">
        <v>27835.65</v>
      </c>
      <c r="H431" s="69" t="n"/>
      <c r="I431" s="68">
        <f>IF(H431="","",E431*H431)</f>
        <v/>
      </c>
      <c r="J431" s="68">
        <f>IF(I431="","",G431-I431)</f>
        <v/>
      </c>
    </row>
    <row r="432" ht="15" customHeight="1">
      <c r="A432" s="65" t="n">
        <v>428</v>
      </c>
      <c r="B432" s="65" t="inlineStr">
        <is>
          <t>02-06-01</t>
        </is>
      </c>
      <c r="C432" s="66" t="inlineStr">
        <is>
          <t>Кабель ПуГВнг(А)-LS 1х</t>
        </is>
      </c>
      <c r="D432" s="65" t="inlineStr">
        <is>
          <t>м</t>
        </is>
      </c>
      <c r="E432" s="67" t="n">
        <v>2300</v>
      </c>
      <c r="F432" s="68">
        <f>IF(E432=0,0,G432/E432)</f>
        <v/>
      </c>
      <c r="G432" s="68" t="n">
        <v>211508</v>
      </c>
      <c r="H432" s="69" t="n"/>
      <c r="I432" s="68">
        <f>IF(H432="","",E432*H432)</f>
        <v/>
      </c>
      <c r="J432" s="68">
        <f>IF(I432="","",G432-I432)</f>
        <v/>
      </c>
    </row>
    <row r="433" ht="18.75" customHeight="1">
      <c r="A433" s="65" t="n">
        <v>429</v>
      </c>
      <c r="B433" s="65" t="inlineStr">
        <is>
          <t>02-06-01</t>
        </is>
      </c>
      <c r="C433" s="66" t="inlineStr">
        <is>
          <t>FORS Выключатель 1-клавишный проходной для открытой уста-новки 10А IP54 ВС20-1-0-ФБ белый IEK EVS10-K01-10-54-DC</t>
        </is>
      </c>
      <c r="D433" s="65" t="inlineStr">
        <is>
          <t>ШТ</t>
        </is>
      </c>
      <c r="E433" s="67" t="n">
        <v>2</v>
      </c>
      <c r="F433" s="68">
        <f>IF(E433=0,0,G433/E433)</f>
        <v/>
      </c>
      <c r="G433" s="68" t="n">
        <v>802.62</v>
      </c>
      <c r="H433" s="69" t="n"/>
      <c r="I433" s="68">
        <f>IF(H433="","",E433*H433)</f>
        <v/>
      </c>
      <c r="J433" s="68">
        <f>IF(I433="","",G433-I433)</f>
        <v/>
      </c>
    </row>
    <row r="434" ht="18.75" customHeight="1">
      <c r="A434" s="65" t="n">
        <v>430</v>
      </c>
      <c r="B434" s="65" t="inlineStr">
        <is>
          <t>02-06-01</t>
        </is>
      </c>
      <c r="C434" s="66" t="inlineStr">
        <is>
          <t>FORS Выключатель кнопочный для открытой установки 10А IP54 ВСк20-1-0-ФБ белый IEK EVS13-K01-10-54-DC</t>
        </is>
      </c>
      <c r="D434" s="65" t="inlineStr">
        <is>
          <t>ШТ</t>
        </is>
      </c>
      <c r="E434" s="67" t="n">
        <v>1</v>
      </c>
      <c r="F434" s="68">
        <f>IF(E434=0,0,G434/E434)</f>
        <v/>
      </c>
      <c r="G434" s="68" t="n">
        <v>468.2</v>
      </c>
      <c r="H434" s="69" t="n"/>
      <c r="I434" s="68">
        <f>IF(H434="","",E434*H434)</f>
        <v/>
      </c>
      <c r="J434" s="68">
        <f>IF(I434="","",G434-I434)</f>
        <v/>
      </c>
    </row>
    <row r="435" ht="18.75" customHeight="1">
      <c r="A435" s="65" t="n">
        <v>431</v>
      </c>
      <c r="B435" s="65" t="inlineStr">
        <is>
          <t>02-06-01</t>
        </is>
      </c>
      <c r="C435" s="66" t="inlineStr">
        <is>
          <t>Выключатель 1-клавишный для открытой установки ВС20-1-0-ГПБ IP54 ГЕРМЕС PLUS (цвет клавиши: белый) IEK EVMP10-K01-10-54-EC</t>
        </is>
      </c>
      <c r="D435" s="65" t="inlineStr">
        <is>
          <t>ШТ</t>
        </is>
      </c>
      <c r="E435" s="67" t="n">
        <v>23</v>
      </c>
      <c r="F435" s="68">
        <f>IF(E435=0,0,G435/E435)</f>
        <v/>
      </c>
      <c r="G435" s="68" t="n">
        <v>11153.16</v>
      </c>
      <c r="H435" s="69" t="n"/>
      <c r="I435" s="68">
        <f>IF(H435="","",E435*H435)</f>
        <v/>
      </c>
      <c r="J435" s="68">
        <f>IF(I435="","",G435-I435)</f>
        <v/>
      </c>
    </row>
    <row r="436" ht="18.75" customHeight="1">
      <c r="A436" s="65" t="n">
        <v>432</v>
      </c>
      <c r="B436" s="65" t="inlineStr">
        <is>
          <t>02-06-01</t>
        </is>
      </c>
      <c r="C436" s="66" t="inlineStr">
        <is>
          <t>Розетка одноместн, брызгозащищенная IP44, без заземляющих контактов (для ремонтного освещения) РА16-236 о/у</t>
        </is>
      </c>
      <c r="D436" s="65" t="inlineStr">
        <is>
          <t>ШТ</t>
        </is>
      </c>
      <c r="E436" s="67" t="n">
        <v>7</v>
      </c>
      <c r="F436" s="68">
        <f>IF(E436=0,0,G436/E436)</f>
        <v/>
      </c>
      <c r="G436" s="68" t="n">
        <v>1082.69</v>
      </c>
      <c r="H436" s="69" t="n"/>
      <c r="I436" s="68">
        <f>IF(H436="","",E436*H436)</f>
        <v/>
      </c>
      <c r="J436" s="68">
        <f>IF(I436="","",G436-I436)</f>
        <v/>
      </c>
    </row>
    <row r="437" ht="18.75" customHeight="1">
      <c r="A437" s="65" t="n">
        <v>433</v>
      </c>
      <c r="B437" s="65" t="inlineStr">
        <is>
          <t>02-06-01</t>
        </is>
      </c>
      <c r="C437" s="66" t="inlineStr">
        <is>
          <t>FORTE&amp;PIANO Выключатель 1-клавишный самовозвратный 10А FP210 белый IEK FP-V14-0-10-1-K</t>
        </is>
      </c>
      <c r="D437" s="65" t="inlineStr">
        <is>
          <t>ШТ</t>
        </is>
      </c>
      <c r="E437" s="67" t="n">
        <v>3</v>
      </c>
      <c r="F437" s="68">
        <f>IF(E437=0,0,G437/E437)</f>
        <v/>
      </c>
      <c r="G437" s="68" t="n">
        <v>2382.78</v>
      </c>
      <c r="H437" s="69" t="n"/>
      <c r="I437" s="68">
        <f>IF(H437="","",E437*H437)</f>
        <v/>
      </c>
      <c r="J437" s="68">
        <f>IF(I437="","",G437-I437)</f>
        <v/>
      </c>
    </row>
    <row r="438" ht="15" customHeight="1">
      <c r="A438" s="65" t="n">
        <v>434</v>
      </c>
      <c r="B438" s="65" t="inlineStr">
        <is>
          <t>02-06-01</t>
        </is>
      </c>
      <c r="C438" s="66" t="inlineStr">
        <is>
          <t>Коробка установочная СЗ для твердых стен D</t>
        </is>
      </c>
      <c r="D438" s="65" t="inlineStr">
        <is>
          <t>ШТ</t>
        </is>
      </c>
      <c r="E438" s="67" t="n">
        <v>3</v>
      </c>
      <c r="F438" s="68">
        <f>IF(E438=0,0,G438/E438)</f>
        <v/>
      </c>
      <c r="G438" s="68" t="n">
        <v>70.23</v>
      </c>
      <c r="H438" s="69" t="n"/>
      <c r="I438" s="68">
        <f>IF(H438="","",E438*H438)</f>
        <v/>
      </c>
      <c r="J438" s="68">
        <f>IF(I438="","",G438-I438)</f>
        <v/>
      </c>
    </row>
    <row r="439" ht="18.75" customHeight="1">
      <c r="A439" s="65" t="n">
        <v>435</v>
      </c>
      <c r="B439" s="65" t="inlineStr">
        <is>
          <t>02-06-01</t>
        </is>
      </c>
      <c r="C439" s="66" t="inlineStr">
        <is>
          <t>Коробка распаячная КМ41238 для открытой проводки с откидной крышкой безгалогенная (HF) 80х80х50мм IP54 UKO31-080-080-050-K02-</t>
        </is>
      </c>
      <c r="D439" s="65" t="inlineStr">
        <is>
          <t>ШТ</t>
        </is>
      </c>
      <c r="E439" s="67" t="n">
        <v>57</v>
      </c>
      <c r="F439" s="68">
        <f>IF(E439=0,0,G439/E439)</f>
        <v/>
      </c>
      <c r="G439" s="68" t="n">
        <v>5718.81</v>
      </c>
      <c r="H439" s="69" t="n"/>
      <c r="I439" s="68">
        <f>IF(H439="","",E439*H439)</f>
        <v/>
      </c>
      <c r="J439" s="68">
        <f>IF(I439="","",G439-I439)</f>
        <v/>
      </c>
    </row>
    <row r="440" ht="18.75" customHeight="1">
      <c r="A440" s="65" t="n">
        <v>436</v>
      </c>
      <c r="B440" s="65" t="inlineStr">
        <is>
          <t>02-06-01</t>
        </is>
      </c>
      <c r="C440" s="66" t="inlineStr">
        <is>
          <t>Коробка огнестойкая разветвительная для о/п двухкомпонентная 100х100х50 мм цвет ral 2003 (оранж.) 60-0300-FR6.0-4-2-Р</t>
        </is>
      </c>
      <c r="D440" s="65" t="inlineStr">
        <is>
          <t>ШТ</t>
        </is>
      </c>
      <c r="E440" s="67" t="n">
        <v>65</v>
      </c>
      <c r="F440" s="68">
        <f>IF(E440=0,0,G440/E440)</f>
        <v/>
      </c>
      <c r="G440" s="68" t="n">
        <v>99667.75</v>
      </c>
      <c r="H440" s="69" t="n"/>
      <c r="I440" s="68">
        <f>IF(H440="","",E440*H440)</f>
        <v/>
      </c>
      <c r="J440" s="68">
        <f>IF(I440="","",G440-I440)</f>
        <v/>
      </c>
    </row>
    <row r="441" ht="15" customHeight="1">
      <c r="A441" s="65" t="n">
        <v>437</v>
      </c>
      <c r="B441" s="65" t="inlineStr">
        <is>
          <t>02-06-01</t>
        </is>
      </c>
      <c r="C441" s="66" t="inlineStr">
        <is>
          <t>Клемма 3-проводная для проводников сечением 0,5-6,0 мм</t>
        </is>
      </c>
      <c r="D441" s="65" t="inlineStr">
        <is>
          <t>ШТ</t>
        </is>
      </c>
      <c r="E441" s="67" t="n">
        <v>200</v>
      </c>
      <c r="F441" s="68">
        <f>IF(E441=0,0,G441/E441)</f>
        <v/>
      </c>
      <c r="G441" s="68" t="n">
        <v>10870</v>
      </c>
      <c r="H441" s="69" t="n"/>
      <c r="I441" s="68">
        <f>IF(H441="","",E441*H441)</f>
        <v/>
      </c>
      <c r="J441" s="68">
        <f>IF(I441="","",G441-I441)</f>
        <v/>
      </c>
    </row>
    <row r="442" ht="15" customHeight="1">
      <c r="A442" s="65" t="n">
        <v>438</v>
      </c>
      <c r="B442" s="65" t="inlineStr">
        <is>
          <t>02-06-01</t>
        </is>
      </c>
      <c r="C442" s="66" t="inlineStr">
        <is>
          <t>Клемма 2-проводная для проводников сечением 0,5-6,0 мм</t>
        </is>
      </c>
      <c r="D442" s="65" t="inlineStr">
        <is>
          <t>ШТ</t>
        </is>
      </c>
      <c r="E442" s="67" t="n">
        <v>100</v>
      </c>
      <c r="F442" s="68">
        <f>IF(E442=0,0,G442/E442)</f>
        <v/>
      </c>
      <c r="G442" s="68" t="n">
        <v>4849</v>
      </c>
      <c r="H442" s="69" t="n"/>
      <c r="I442" s="68">
        <f>IF(H442="","",E442*H442)</f>
        <v/>
      </c>
      <c r="J442" s="68">
        <f>IF(I442="","",G442-I442)</f>
        <v/>
      </c>
    </row>
    <row r="443" ht="15" customHeight="1">
      <c r="A443" s="65" t="n">
        <v>439</v>
      </c>
      <c r="B443" s="65" t="inlineStr">
        <is>
          <t>02-06-01</t>
        </is>
      </c>
      <c r="C443" s="66" t="inlineStr">
        <is>
          <t>Труба гофрированная из ПВХ Дн</t>
        </is>
      </c>
      <c r="D443" s="65" t="inlineStr">
        <is>
          <t>м</t>
        </is>
      </c>
      <c r="E443" s="67" t="n">
        <v>100</v>
      </c>
      <c r="F443" s="68">
        <f>IF(E443=0,0,G443/E443)</f>
        <v/>
      </c>
      <c r="G443" s="68" t="n">
        <v>2924</v>
      </c>
      <c r="H443" s="69" t="n"/>
      <c r="I443" s="68">
        <f>IF(H443="","",E443*H443)</f>
        <v/>
      </c>
      <c r="J443" s="68">
        <f>IF(I443="","",G443-I443)</f>
        <v/>
      </c>
    </row>
    <row r="444" ht="18.75" customHeight="1">
      <c r="A444" s="65" t="n">
        <v>440</v>
      </c>
      <c r="B444" s="65" t="inlineStr">
        <is>
          <t>02-06-01</t>
        </is>
      </c>
      <c r="C444" s="66" t="inlineStr">
        <is>
          <t>Коробка огнестойкая разветвительная для о/п двухкомпонентная 100х100х50 мм цвет ral 2003 (оранж.)</t>
        </is>
      </c>
      <c r="D444" s="65" t="inlineStr">
        <is>
          <t>ШТ</t>
        </is>
      </c>
      <c r="E444" s="67" t="n">
        <v>25</v>
      </c>
      <c r="F444" s="68">
        <f>IF(E444=0,0,G444/E444)</f>
        <v/>
      </c>
      <c r="G444" s="68" t="n">
        <v>53508.25</v>
      </c>
      <c r="H444" s="69" t="n"/>
      <c r="I444" s="68">
        <f>IF(H444="","",E444*H444)</f>
        <v/>
      </c>
      <c r="J444" s="68">
        <f>IF(I444="","",G444-I444)</f>
        <v/>
      </c>
    </row>
    <row r="445" ht="18.75" customHeight="1">
      <c r="A445" s="65" t="n">
        <v>441</v>
      </c>
      <c r="B445" s="65" t="inlineStr">
        <is>
          <t>02-06-01</t>
        </is>
      </c>
      <c r="C445" s="66" t="inlineStr">
        <is>
          <t>Комплекты для крепления ОКЛ с использованием самореза, дюбеля и скобы (100 шт) Промрукав</t>
        </is>
      </c>
      <c r="D445" s="65" t="inlineStr">
        <is>
          <t>ШТ</t>
        </is>
      </c>
      <c r="E445" s="67" t="n">
        <v>12</v>
      </c>
      <c r="F445" s="68">
        <f>IF(E445=0,0,G445/E445)</f>
        <v/>
      </c>
      <c r="G445" s="68" t="n">
        <v>26586.84</v>
      </c>
      <c r="H445" s="69" t="n"/>
      <c r="I445" s="68">
        <f>IF(H445="","",E445*H445)</f>
        <v/>
      </c>
      <c r="J445" s="68">
        <f>IF(I445="","",G445-I445)</f>
        <v/>
      </c>
    </row>
    <row r="446" ht="18.75" customHeight="1">
      <c r="A446" s="65" t="n">
        <v>442</v>
      </c>
      <c r="B446" s="65" t="inlineStr">
        <is>
          <t>02-06-01</t>
        </is>
      </c>
      <c r="C446" s="66" t="inlineStr">
        <is>
          <t>Огнестойкая коробка габаритов 159х119х76 мм на 8 контактов цвет оранжевый, со степенью защиты IP55 40-0310-FR1.5-</t>
        </is>
      </c>
      <c r="D446" s="65" t="inlineStr">
        <is>
          <t>ШТ</t>
        </is>
      </c>
      <c r="E446" s="67" t="n">
        <v>8</v>
      </c>
      <c r="F446" s="68">
        <f>IF(E446=0,0,G446/E446)</f>
        <v/>
      </c>
      <c r="G446" s="68" t="n">
        <v>23744.32</v>
      </c>
      <c r="H446" s="69" t="n"/>
      <c r="I446" s="68">
        <f>IF(H446="","",E446*H446)</f>
        <v/>
      </c>
      <c r="J446" s="68">
        <f>IF(I446="","",G446-I446)</f>
        <v/>
      </c>
    </row>
    <row r="447" ht="18.75" customHeight="1">
      <c r="A447" s="65" t="n">
        <v>443</v>
      </c>
      <c r="B447" s="65" t="inlineStr">
        <is>
          <t>02-06-01</t>
        </is>
      </c>
      <c r="C447" s="66" t="inlineStr">
        <is>
          <t>Труба гофрированная ПВХ лёгкая 350 Н негорючая (НГ) оранже-вая с/з d40 мм (15м/960м уп/пал) Промрукав</t>
        </is>
      </c>
      <c r="D447" s="65" t="inlineStr">
        <is>
          <t>м</t>
        </is>
      </c>
      <c r="E447" s="67" t="n">
        <v>75</v>
      </c>
      <c r="F447" s="68">
        <f>IF(E447=0,0,G447/E447)</f>
        <v/>
      </c>
      <c r="G447" s="68" t="n">
        <v>6897</v>
      </c>
      <c r="H447" s="69" t="n"/>
      <c r="I447" s="68">
        <f>IF(H447="","",E447*H447)</f>
        <v/>
      </c>
      <c r="J447" s="68">
        <f>IF(I447="","",G447-I447)</f>
        <v/>
      </c>
    </row>
    <row r="448" ht="18.75" customHeight="1">
      <c r="A448" s="65" t="n">
        <v>444</v>
      </c>
      <c r="B448" s="65" t="inlineStr">
        <is>
          <t>02-06-01</t>
        </is>
      </c>
      <c r="C448" s="66" t="inlineStr">
        <is>
          <t>Труба гофрированная ПВХ лёгкая 350 Н негорючая (НГ) оранже-вая с/з d32 мм (25м/1375м уп/пал) Промрукав</t>
        </is>
      </c>
      <c r="D448" s="65" t="inlineStr">
        <is>
          <t>м</t>
        </is>
      </c>
      <c r="E448" s="67" t="n">
        <v>119</v>
      </c>
      <c r="F448" s="68">
        <f>IF(E448=0,0,G448/E448)</f>
        <v/>
      </c>
      <c r="G448" s="68" t="n">
        <v>11143.16</v>
      </c>
      <c r="H448" s="69" t="n"/>
      <c r="I448" s="68">
        <f>IF(H448="","",E448*H448)</f>
        <v/>
      </c>
      <c r="J448" s="68">
        <f>IF(I448="","",G448-I448)</f>
        <v/>
      </c>
    </row>
    <row r="449" ht="15" customHeight="1">
      <c r="A449" s="65" t="n">
        <v>445</v>
      </c>
      <c r="B449" s="65" t="inlineStr">
        <is>
          <t>02-06-01</t>
        </is>
      </c>
      <c r="C449" s="66" t="inlineStr">
        <is>
          <t>Винт с полусферич.гол. M5х16 (DIN967) (400 шт/уп) Промрукав</t>
        </is>
      </c>
      <c r="D449" s="65" t="inlineStr">
        <is>
          <t>ШТ</t>
        </is>
      </c>
      <c r="E449" s="67" t="n">
        <v>650</v>
      </c>
      <c r="F449" s="68">
        <f>IF(E449=0,0,G449/E449)</f>
        <v/>
      </c>
      <c r="G449" s="68" t="n">
        <v>1358.5</v>
      </c>
      <c r="H449" s="69" t="n"/>
      <c r="I449" s="68">
        <f>IF(H449="","",E449*H449)</f>
        <v/>
      </c>
      <c r="J449" s="68">
        <f>IF(I449="","",G449-I449)</f>
        <v/>
      </c>
    </row>
    <row r="450" ht="18.75" customHeight="1">
      <c r="A450" s="65" t="n">
        <v>446</v>
      </c>
      <c r="B450" s="65" t="inlineStr">
        <is>
          <t>02-06-01</t>
        </is>
      </c>
      <c r="C450" s="66" t="inlineStr">
        <is>
          <t>Заклепка резьбовая, стальная оцинкованная цилиндр, М5х0,8х13,0 (1000 шт/уп) Промрукав</t>
        </is>
      </c>
      <c r="D450" s="65" t="inlineStr">
        <is>
          <t>ШТ</t>
        </is>
      </c>
      <c r="E450" s="67" t="n">
        <v>650</v>
      </c>
      <c r="F450" s="68">
        <f>IF(E450=0,0,G450/E450)</f>
        <v/>
      </c>
      <c r="G450" s="68" t="n">
        <v>851.5</v>
      </c>
      <c r="H450" s="69" t="n"/>
      <c r="I450" s="68">
        <f>IF(H450="","",E450*H450)</f>
        <v/>
      </c>
      <c r="J450" s="68">
        <f>IF(I450="","",G450-I450)</f>
        <v/>
      </c>
    </row>
    <row r="451" ht="15" customHeight="1">
      <c r="A451" s="65" t="n">
        <v>447</v>
      </c>
      <c r="B451" s="65" t="inlineStr">
        <is>
          <t>02-06-01</t>
        </is>
      </c>
      <c r="C451" s="66" t="inlineStr">
        <is>
          <t>Скоба металлическая однолапковая СМО d38-40 мм (50 шт/уп) Промрукав</t>
        </is>
      </c>
      <c r="D451" s="65" t="inlineStr">
        <is>
          <t>ШТ</t>
        </is>
      </c>
      <c r="E451" s="67" t="n">
        <v>250</v>
      </c>
      <c r="F451" s="68">
        <f>IF(E451=0,0,G451/E451)</f>
        <v/>
      </c>
      <c r="G451" s="68" t="n">
        <v>3032.5</v>
      </c>
      <c r="H451" s="69" t="n"/>
      <c r="I451" s="68">
        <f>IF(H451="","",E451*H451)</f>
        <v/>
      </c>
      <c r="J451" s="68">
        <f>IF(I451="","",G451-I451)</f>
        <v/>
      </c>
    </row>
    <row r="452" ht="15" customHeight="1">
      <c r="A452" s="65" t="n">
        <v>448</v>
      </c>
      <c r="B452" s="65" t="inlineStr">
        <is>
          <t>02-06-01</t>
        </is>
      </c>
      <c r="C452" s="66" t="inlineStr">
        <is>
          <t>Скоба металлическая однолапковая СМО d31-32 мм (50 шт/уп) Промрукав</t>
        </is>
      </c>
      <c r="D452" s="65" t="inlineStr">
        <is>
          <t>ШТ</t>
        </is>
      </c>
      <c r="E452" s="67" t="n">
        <v>400</v>
      </c>
      <c r="F452" s="68">
        <f>IF(E452=0,0,G452/E452)</f>
        <v/>
      </c>
      <c r="G452" s="68" t="n">
        <v>4216</v>
      </c>
      <c r="H452" s="69" t="n"/>
      <c r="I452" s="68">
        <f>IF(H452="","",E452*H452)</f>
        <v/>
      </c>
      <c r="J452" s="68">
        <f>IF(I452="","",G452-I452)</f>
        <v/>
      </c>
    </row>
    <row r="453" ht="15" customHeight="1">
      <c r="A453" s="65" t="n">
        <v>449</v>
      </c>
      <c r="B453" s="65" t="inlineStr">
        <is>
          <t>02-06-01</t>
        </is>
      </c>
      <c r="C453" s="66" t="inlineStr">
        <is>
          <t>Паста контактная проводящая, 100 гр.</t>
        </is>
      </c>
      <c r="D453" s="65" t="inlineStr">
        <is>
          <t>ШТ</t>
        </is>
      </c>
      <c r="E453" s="67" t="n">
        <v>2</v>
      </c>
      <c r="F453" s="68">
        <f>IF(E453=0,0,G453/E453)</f>
        <v/>
      </c>
      <c r="G453" s="68" t="n">
        <v>1285.88</v>
      </c>
      <c r="H453" s="69" t="n"/>
      <c r="I453" s="68">
        <f>IF(H453="","",E453*H453)</f>
        <v/>
      </c>
      <c r="J453" s="68">
        <f>IF(I453="","",G453-I453)</f>
        <v/>
      </c>
    </row>
    <row r="454" ht="15" customHeight="1">
      <c r="A454" s="65" t="n">
        <v>450</v>
      </c>
      <c r="B454" s="65" t="inlineStr">
        <is>
          <t>02-06-01</t>
        </is>
      </c>
      <c r="C454" s="66" t="inlineStr">
        <is>
          <t>Щит ЩО</t>
        </is>
      </c>
      <c r="D454" s="65" t="inlineStr">
        <is>
          <t>КОМП</t>
        </is>
      </c>
      <c r="E454" s="67" t="n">
        <v>1</v>
      </c>
      <c r="F454" s="68">
        <f>IF(E454=0,0,G454/E454)</f>
        <v/>
      </c>
      <c r="G454" s="68" t="n">
        <v>16590.16</v>
      </c>
      <c r="H454" s="69" t="n"/>
      <c r="I454" s="68">
        <f>IF(H454="","",E454*H454)</f>
        <v/>
      </c>
      <c r="J454" s="68">
        <f>IF(I454="","",G454-I454)</f>
        <v/>
      </c>
    </row>
    <row r="455" ht="15" customHeight="1">
      <c r="A455" s="65" t="n">
        <v>451</v>
      </c>
      <c r="B455" s="65" t="inlineStr">
        <is>
          <t>02-06-01</t>
        </is>
      </c>
      <c r="C455" s="66" t="inlineStr">
        <is>
          <t>Щит ЩО</t>
        </is>
      </c>
      <c r="D455" s="65" t="inlineStr">
        <is>
          <t>КОМП</t>
        </is>
      </c>
      <c r="E455" s="67" t="n">
        <v>1</v>
      </c>
      <c r="F455" s="68">
        <f>IF(E455=0,0,G455/E455)</f>
        <v/>
      </c>
      <c r="G455" s="68" t="n">
        <v>16721.31</v>
      </c>
      <c r="H455" s="69" t="n"/>
      <c r="I455" s="68">
        <f>IF(H455="","",E455*H455)</f>
        <v/>
      </c>
      <c r="J455" s="68">
        <f>IF(I455="","",G455-I455)</f>
        <v/>
      </c>
    </row>
    <row r="456" ht="15" customHeight="1">
      <c r="A456" s="65" t="n">
        <v>452</v>
      </c>
      <c r="B456" s="65" t="inlineStr">
        <is>
          <t>02-06-01</t>
        </is>
      </c>
      <c r="C456" s="66" t="inlineStr">
        <is>
          <t>Щит ЩО-А</t>
        </is>
      </c>
      <c r="D456" s="65" t="inlineStr">
        <is>
          <t>КОМП</t>
        </is>
      </c>
      <c r="E456" s="67" t="n">
        <v>1</v>
      </c>
      <c r="F456" s="68">
        <f>IF(E456=0,0,G456/E456)</f>
        <v/>
      </c>
      <c r="G456" s="68" t="n">
        <v>16721.31</v>
      </c>
      <c r="H456" s="69" t="n"/>
      <c r="I456" s="68">
        <f>IF(H456="","",E456*H456)</f>
        <v/>
      </c>
      <c r="J456" s="68">
        <f>IF(I456="","",G456-I456)</f>
        <v/>
      </c>
    </row>
    <row r="457" ht="15" customHeight="1">
      <c r="A457" s="65" t="n">
        <v>453</v>
      </c>
      <c r="B457" s="65" t="inlineStr">
        <is>
          <t>02-06-01</t>
        </is>
      </c>
      <c r="C457" s="66" t="inlineStr">
        <is>
          <t>Ящик с понижающим трансформатором ЯТП 0,25кВА 220/12В</t>
        </is>
      </c>
      <c r="D457" s="65" t="inlineStr">
        <is>
          <t>КОМП</t>
        </is>
      </c>
      <c r="E457" s="67" t="n">
        <v>3</v>
      </c>
      <c r="F457" s="68">
        <f>IF(E457=0,0,G457/E457)</f>
        <v/>
      </c>
      <c r="G457" s="68" t="n">
        <v>22824.6</v>
      </c>
      <c r="H457" s="69" t="n"/>
      <c r="I457" s="68">
        <f>IF(H457="","",E457*H457)</f>
        <v/>
      </c>
      <c r="J457" s="68">
        <f>IF(I457="","",G457-I457)</f>
        <v/>
      </c>
    </row>
    <row r="458" ht="18.75" customHeight="1">
      <c r="A458" s="65" t="n">
        <v>454</v>
      </c>
      <c r="B458" s="65" t="inlineStr">
        <is>
          <t>02-06-01</t>
        </is>
      </c>
      <c r="C458" s="66" t="inlineStr">
        <is>
          <t>Модуль управления аварийным освещением 220В; 500 Вт. Габаритом (ДхШхВ) 90х35х60 мм</t>
        </is>
      </c>
      <c r="D458" s="65" t="inlineStr">
        <is>
          <t>КОМП</t>
        </is>
      </c>
      <c r="E458" s="67" t="n">
        <v>5</v>
      </c>
      <c r="F458" s="68">
        <f>IF(E458=0,0,G458/E458)</f>
        <v/>
      </c>
      <c r="G458" s="68" t="n">
        <v>66885.25</v>
      </c>
      <c r="H458" s="69" t="n"/>
      <c r="I458" s="68">
        <f>IF(H458="","",E458*H458)</f>
        <v/>
      </c>
      <c r="J458" s="68">
        <f>IF(I458="","",G458-I458)</f>
        <v/>
      </c>
    </row>
    <row r="459" ht="15" customHeight="1">
      <c r="A459" s="65" t="n">
        <v>455</v>
      </c>
      <c r="B459" s="65" t="inlineStr">
        <is>
          <t>02-06-01</t>
        </is>
      </c>
      <c r="C459" s="66" t="inlineStr">
        <is>
          <t>Светильник INSEL LB/S LED G3 100W D120 850 WH FB</t>
        </is>
      </c>
      <c r="D459" s="65" t="inlineStr">
        <is>
          <t>ШТ</t>
        </is>
      </c>
      <c r="E459" s="67" t="n">
        <v>59</v>
      </c>
      <c r="F459" s="68">
        <f>IF(E459=0,0,G459/E459)</f>
        <v/>
      </c>
      <c r="G459" s="68" t="n">
        <v>2722898.38</v>
      </c>
      <c r="H459" s="69" t="n"/>
      <c r="I459" s="68">
        <f>IF(H459="","",E459*H459)</f>
        <v/>
      </c>
      <c r="J459" s="68">
        <f>IF(I459="","",G459-I459)</f>
        <v/>
      </c>
    </row>
    <row r="460" ht="18.75" customHeight="1">
      <c r="A460" s="65" t="n">
        <v>456</v>
      </c>
      <c r="B460" s="65" t="inlineStr">
        <is>
          <t>02-06-01</t>
        </is>
      </c>
      <c r="C460" s="66" t="inlineStr">
        <is>
          <t>Светильник SLICK LED G2 50W OPL 840 HG with driver box /matt tempered glass</t>
        </is>
      </c>
      <c r="D460" s="65" t="inlineStr">
        <is>
          <t>ШТ</t>
        </is>
      </c>
      <c r="E460" s="67" t="n">
        <v>34</v>
      </c>
      <c r="F460" s="68">
        <f>IF(E460=0,0,G460/E460)</f>
        <v/>
      </c>
      <c r="G460" s="68" t="n">
        <v>1105780.64</v>
      </c>
      <c r="H460" s="69" t="n"/>
      <c r="I460" s="68">
        <f>IF(H460="","",E460*H460)</f>
        <v/>
      </c>
      <c r="J460" s="68">
        <f>IF(I460="","",G460-I460)</f>
        <v/>
      </c>
    </row>
    <row r="461" ht="15" customHeight="1">
      <c r="A461" s="65" t="n">
        <v>457</v>
      </c>
      <c r="B461" s="65" t="inlineStr">
        <is>
          <t>02-06-01</t>
        </is>
      </c>
      <c r="C461" s="66" t="inlineStr">
        <is>
          <t>Светильник SLICK LED G2 80W PRS 850 HG with driver box /tempered glass/</t>
        </is>
      </c>
      <c r="D461" s="65" t="inlineStr">
        <is>
          <t>ШТ</t>
        </is>
      </c>
      <c r="E461" s="67" t="n">
        <v>20</v>
      </c>
      <c r="F461" s="68">
        <f>IF(E461=0,0,G461/E461)</f>
        <v/>
      </c>
      <c r="G461" s="68" t="n">
        <v>512508.2</v>
      </c>
      <c r="H461" s="69" t="n"/>
      <c r="I461" s="68">
        <f>IF(H461="","",E461*H461)</f>
        <v/>
      </c>
      <c r="J461" s="68">
        <f>IF(I461="","",G461-I461)</f>
        <v/>
      </c>
    </row>
    <row r="462" ht="18.75" customHeight="1">
      <c r="A462" s="65" t="n">
        <v>458</v>
      </c>
      <c r="B462" s="65" t="inlineStr">
        <is>
          <t>02-06-01</t>
        </is>
      </c>
      <c r="C462" s="66" t="inlineStr">
        <is>
          <t>Светильник SLICK LED G2 20W PRS 840 HG with driver box /tempered glass/ with through wiring</t>
        </is>
      </c>
      <c r="D462" s="65" t="inlineStr">
        <is>
          <t>ШТ</t>
        </is>
      </c>
      <c r="E462" s="67" t="n">
        <v>20</v>
      </c>
      <c r="F462" s="68">
        <f>IF(E462=0,0,G462/E462)</f>
        <v/>
      </c>
      <c r="G462" s="68" t="n">
        <v>498295</v>
      </c>
      <c r="H462" s="69" t="n"/>
      <c r="I462" s="68">
        <f>IF(H462="","",E462*H462)</f>
        <v/>
      </c>
      <c r="J462" s="68">
        <f>IF(I462="","",G462-I462)</f>
        <v/>
      </c>
    </row>
    <row r="463" ht="18.75" customHeight="1">
      <c r="A463" s="65" t="n">
        <v>459</v>
      </c>
      <c r="B463" s="65" t="inlineStr">
        <is>
          <t>02-06-01</t>
        </is>
      </c>
      <c r="C463" s="66" t="inlineStr">
        <is>
          <t>Светильник SLICK LED G2 20W PRS 840 HG with driver box /tempered glass/ with through wiring</t>
        </is>
      </c>
      <c r="D463" s="65" t="inlineStr">
        <is>
          <t>ШТ</t>
        </is>
      </c>
      <c r="E463" s="67" t="n">
        <v>32</v>
      </c>
      <c r="F463" s="68">
        <f>IF(E463=0,0,G463/E463)</f>
        <v/>
      </c>
      <c r="G463" s="68" t="n">
        <v>842753.92</v>
      </c>
      <c r="H463" s="69" t="n"/>
      <c r="I463" s="68">
        <f>IF(H463="","",E463*H463)</f>
        <v/>
      </c>
      <c r="J463" s="68">
        <f>IF(I463="","",G463-I463)</f>
        <v/>
      </c>
    </row>
    <row r="464" ht="15" customHeight="1">
      <c r="A464" s="65" t="n">
        <v>460</v>
      </c>
      <c r="B464" s="65" t="inlineStr">
        <is>
          <t>02-06-01</t>
        </is>
      </c>
      <c r="C464" s="66" t="inlineStr">
        <is>
          <t>Светильник LEADER LED 70W D75 740 RAL</t>
        </is>
      </c>
      <c r="D464" s="65" t="inlineStr">
        <is>
          <t>ШТ</t>
        </is>
      </c>
      <c r="E464" s="67" t="n">
        <v>3</v>
      </c>
      <c r="F464" s="68">
        <f>IF(E464=0,0,G464/E464)</f>
        <v/>
      </c>
      <c r="G464" s="68" t="n">
        <v>122274.6</v>
      </c>
      <c r="H464" s="69" t="n"/>
      <c r="I464" s="68">
        <f>IF(H464="","",E464*H464)</f>
        <v/>
      </c>
      <c r="J464" s="68">
        <f>IF(I464="","",G464-I464)</f>
        <v/>
      </c>
    </row>
    <row r="465" ht="15" customHeight="1">
      <c r="A465" s="65" t="n">
        <v>461</v>
      </c>
      <c r="B465" s="65" t="inlineStr">
        <is>
          <t>02-06-01</t>
        </is>
      </c>
      <c r="C465" s="66" t="inlineStr">
        <is>
          <t>Светильник UNI/R OPTIMA (595x595) 30W OPL 850 WH</t>
        </is>
      </c>
      <c r="D465" s="65" t="inlineStr">
        <is>
          <t>ШТ</t>
        </is>
      </c>
      <c r="E465" s="67" t="n">
        <v>2</v>
      </c>
      <c r="F465" s="68">
        <f>IF(E465=0,0,G465/E465)</f>
        <v/>
      </c>
      <c r="G465" s="68" t="n">
        <v>25065.26</v>
      </c>
      <c r="H465" s="69" t="n"/>
      <c r="I465" s="68">
        <f>IF(H465="","",E465*H465)</f>
        <v/>
      </c>
      <c r="J465" s="68">
        <f>IF(I465="","",G465-I465)</f>
        <v/>
      </c>
    </row>
    <row r="466" ht="15" customHeight="1">
      <c r="A466" s="65" t="n">
        <v>462</v>
      </c>
      <c r="B466" s="65" t="inlineStr">
        <is>
          <t>02-06-01</t>
        </is>
      </c>
      <c r="C466" s="66" t="inlineStr">
        <is>
          <t>Светильник FAST 12W 840 WH STANDARD</t>
        </is>
      </c>
      <c r="D466" s="65" t="inlineStr">
        <is>
          <t>ШТ</t>
        </is>
      </c>
      <c r="E466" s="67" t="n">
        <v>2</v>
      </c>
      <c r="F466" s="68">
        <f>IF(E466=0,0,G466/E466)</f>
        <v/>
      </c>
      <c r="G466" s="68" t="n">
        <v>3210.5</v>
      </c>
      <c r="H466" s="69" t="n"/>
      <c r="I466" s="68">
        <f>IF(H466="","",E466*H466)</f>
        <v/>
      </c>
      <c r="J466" s="68">
        <f>IF(I466="","",G466-I466)</f>
        <v/>
      </c>
    </row>
    <row r="467" ht="15" customHeight="1">
      <c r="A467" s="65" t="n">
        <v>463</v>
      </c>
      <c r="B467" s="65" t="inlineStr">
        <is>
          <t>02-06-01</t>
        </is>
      </c>
      <c r="C467" s="66" t="inlineStr">
        <is>
          <t>Светильник ARS/R UNI LED</t>
        </is>
      </c>
      <c r="D467" s="65" t="inlineStr">
        <is>
          <t>ШТ</t>
        </is>
      </c>
      <c r="E467" s="67" t="n">
        <v>4</v>
      </c>
      <c r="F467" s="68">
        <f>IF(E467=0,0,G467/E467)</f>
        <v/>
      </c>
      <c r="G467" s="68" t="n">
        <v>6421</v>
      </c>
      <c r="H467" s="69" t="n"/>
      <c r="I467" s="68">
        <f>IF(H467="","",E467*H467)</f>
        <v/>
      </c>
      <c r="J467" s="68">
        <f>IF(I467="","",G467-I467)</f>
        <v/>
      </c>
    </row>
    <row r="468" ht="15" customHeight="1">
      <c r="A468" s="65" t="n">
        <v>464</v>
      </c>
      <c r="B468" s="65" t="inlineStr">
        <is>
          <t>02-06-01</t>
        </is>
      </c>
      <c r="C468" s="66" t="inlineStr">
        <is>
          <t>Светильник STAR LED 12W SL</t>
        </is>
      </c>
      <c r="D468" s="65" t="inlineStr">
        <is>
          <t>ШТ</t>
        </is>
      </c>
      <c r="E468" s="67" t="n">
        <v>3</v>
      </c>
      <c r="F468" s="68">
        <f>IF(E468=0,0,G468/E468)</f>
        <v/>
      </c>
      <c r="G468" s="68" t="n">
        <v>48297.84</v>
      </c>
      <c r="H468" s="69" t="n"/>
      <c r="I468" s="68">
        <f>IF(H468="","",E468*H468)</f>
        <v/>
      </c>
      <c r="J468" s="68">
        <f>IF(I468="","",G468-I468)</f>
        <v/>
      </c>
    </row>
    <row r="469" ht="15" customHeight="1">
      <c r="A469" s="65" t="n">
        <v>465</v>
      </c>
      <c r="B469" s="65" t="inlineStr">
        <is>
          <t>02-06-01</t>
        </is>
      </c>
      <c r="C469" s="66" t="inlineStr">
        <is>
          <t>Светильник ORBIT 2000-2 LED</t>
        </is>
      </c>
      <c r="D469" s="65" t="inlineStr">
        <is>
          <t>ШТ</t>
        </is>
      </c>
      <c r="E469" s="67" t="n">
        <v>4</v>
      </c>
      <c r="F469" s="68">
        <f>IF(E469=0,0,G469/E469)</f>
        <v/>
      </c>
      <c r="G469" s="68" t="n">
        <v>21938.36</v>
      </c>
      <c r="H469" s="69" t="n"/>
      <c r="I469" s="68">
        <f>IF(H469="","",E469*H469)</f>
        <v/>
      </c>
      <c r="J469" s="68">
        <f>IF(I469="","",G469-I469)</f>
        <v/>
      </c>
    </row>
    <row r="470" ht="15" customHeight="1">
      <c r="A470" s="65" t="n">
        <v>466</v>
      </c>
      <c r="B470" s="65" t="inlineStr">
        <is>
          <t>02-06-01</t>
        </is>
      </c>
      <c r="C470" s="66" t="inlineStr">
        <is>
          <t>Светильник SLICK.PRS LED 30 with driver box 5000K</t>
        </is>
      </c>
      <c r="D470" s="65" t="inlineStr">
        <is>
          <t>ШТ</t>
        </is>
      </c>
      <c r="E470" s="67" t="n">
        <v>11</v>
      </c>
      <c r="F470" s="68">
        <f>IF(E470=0,0,G470/E470)</f>
        <v/>
      </c>
      <c r="G470" s="68" t="n">
        <v>210788.93</v>
      </c>
      <c r="H470" s="69" t="n"/>
      <c r="I470" s="68">
        <f>IF(H470="","",E470*H470)</f>
        <v/>
      </c>
      <c r="J470" s="68">
        <f>IF(I470="","",G470-I470)</f>
        <v/>
      </c>
    </row>
    <row r="471" ht="18.75" customHeight="1">
      <c r="A471" s="65" t="n">
        <v>467</v>
      </c>
      <c r="B471" s="65" t="inlineStr">
        <is>
          <t>02-06-01</t>
        </is>
      </c>
      <c r="C471" s="66" t="inlineStr">
        <is>
          <t>Светильник для ремонтного переносного освещения с лампой накаливания 36В 40 Вт РВО-</t>
        </is>
      </c>
      <c r="D471" s="65" t="inlineStr">
        <is>
          <t>ШТ</t>
        </is>
      </c>
      <c r="E471" s="67" t="n">
        <v>2</v>
      </c>
      <c r="F471" s="68">
        <f>IF(E471=0,0,G471/E471)</f>
        <v/>
      </c>
      <c r="G471" s="68" t="n">
        <v>2090.16</v>
      </c>
      <c r="H471" s="69" t="n"/>
      <c r="I471" s="68">
        <f>IF(H471="","",E471*H471)</f>
        <v/>
      </c>
      <c r="J471" s="68">
        <f>IF(I471="","",G471-I471)</f>
        <v/>
      </c>
    </row>
    <row r="472" ht="15" customHeight="1">
      <c r="A472" s="65" t="n">
        <v>468</v>
      </c>
      <c r="B472" s="65" t="inlineStr">
        <is>
          <t>02-06-01</t>
        </is>
      </c>
      <c r="C472" s="66" t="inlineStr">
        <is>
          <t>TEKFOR Mini Корпус пластиковый Габаритом (ВхШхГ) 140х60х93 мм</t>
        </is>
      </c>
      <c r="D472" s="65" t="inlineStr">
        <is>
          <t>ШТ</t>
        </is>
      </c>
      <c r="E472" s="67" t="n">
        <v>5</v>
      </c>
      <c r="F472" s="68">
        <f>IF(E472=0,0,G472/E472)</f>
        <v/>
      </c>
      <c r="G472" s="68" t="n">
        <v>4932.75</v>
      </c>
      <c r="H472" s="69" t="n"/>
      <c r="I472" s="68">
        <f>IF(H472="","",E472*H472)</f>
        <v/>
      </c>
      <c r="J472" s="68">
        <f>IF(I472="","",G472-I472)</f>
        <v/>
      </c>
    </row>
    <row r="473" ht="18.75" customHeight="1">
      <c r="A473" s="65" t="n">
        <v>469</v>
      </c>
      <c r="B473" s="65" t="inlineStr">
        <is>
          <t>02-06-01</t>
        </is>
      </c>
      <c r="C473" s="66" t="inlineStr">
        <is>
          <t>Корпус металлический с монтажной панелью ; навесной ЩМП- габаритом (250х300х150мм) УХЛ3 ; IP</t>
        </is>
      </c>
      <c r="D473" s="65" t="inlineStr">
        <is>
          <t>ШТ</t>
        </is>
      </c>
      <c r="E473" s="67" t="n">
        <v>1</v>
      </c>
      <c r="F473" s="68">
        <f>IF(E473=0,0,G473/E473)</f>
        <v/>
      </c>
      <c r="G473" s="68" t="n">
        <v>2320.08</v>
      </c>
      <c r="H473" s="69" t="n"/>
      <c r="I473" s="68">
        <f>IF(H473="","",E473*H473)</f>
        <v/>
      </c>
      <c r="J473" s="68">
        <f>IF(I473="","",G473-I473)</f>
        <v/>
      </c>
    </row>
    <row r="474" ht="15" customHeight="1">
      <c r="A474" s="65" t="n">
        <v>470</v>
      </c>
      <c r="B474" s="65" t="inlineStr">
        <is>
          <t>02-06-01</t>
        </is>
      </c>
      <c r="C474" s="66" t="inlineStr">
        <is>
          <t>Кабель ВВГнг(А)-LS 3х6-</t>
        </is>
      </c>
      <c r="D474" s="65" t="inlineStr">
        <is>
          <t>м</t>
        </is>
      </c>
      <c r="E474" s="67" t="n">
        <v>510</v>
      </c>
      <c r="F474" s="68">
        <f>IF(E474=0,0,G474/E474)</f>
        <v/>
      </c>
      <c r="G474" s="68" t="n">
        <v>155631.6</v>
      </c>
      <c r="H474" s="69" t="n"/>
      <c r="I474" s="68">
        <f>IF(H474="","",E474*H474)</f>
        <v/>
      </c>
      <c r="J474" s="68">
        <f>IF(I474="","",G474-I474)</f>
        <v/>
      </c>
    </row>
    <row r="475" ht="15" customHeight="1">
      <c r="A475" s="65" t="n">
        <v>471</v>
      </c>
      <c r="B475" s="65" t="inlineStr">
        <is>
          <t>02-06-01</t>
        </is>
      </c>
      <c r="C475" s="66" t="inlineStr">
        <is>
          <t>Кабель ВВГнг(А)-LS 3х4-</t>
        </is>
      </c>
      <c r="D475" s="65" t="inlineStr">
        <is>
          <t>м</t>
        </is>
      </c>
      <c r="E475" s="67" t="n">
        <v>1153</v>
      </c>
      <c r="F475" s="68">
        <f>IF(E475=0,0,G475/E475)</f>
        <v/>
      </c>
      <c r="G475" s="68" t="n">
        <v>197612.67</v>
      </c>
      <c r="H475" s="69" t="n"/>
      <c r="I475" s="68">
        <f>IF(H475="","",E475*H475)</f>
        <v/>
      </c>
      <c r="J475" s="68">
        <f>IF(I475="","",G475-I475)</f>
        <v/>
      </c>
    </row>
    <row r="476" ht="15" customHeight="1">
      <c r="A476" s="65" t="n">
        <v>472</v>
      </c>
      <c r="B476" s="65" t="inlineStr">
        <is>
          <t>02-06-01</t>
        </is>
      </c>
      <c r="C476" s="66" t="inlineStr">
        <is>
          <t>Кабель ВВГнг(А)-LS 3х2,5-</t>
        </is>
      </c>
      <c r="D476" s="65" t="inlineStr">
        <is>
          <t>м</t>
        </is>
      </c>
      <c r="E476" s="67" t="n">
        <v>314</v>
      </c>
      <c r="F476" s="68">
        <f>IF(E476=0,0,G476/E476)</f>
        <v/>
      </c>
      <c r="G476" s="68" t="n">
        <v>40166.88</v>
      </c>
      <c r="H476" s="69" t="n"/>
      <c r="I476" s="68">
        <f>IF(H476="","",E476*H476)</f>
        <v/>
      </c>
      <c r="J476" s="68">
        <f>IF(I476="","",G476-I476)</f>
        <v/>
      </c>
    </row>
    <row r="477" ht="15" customHeight="1">
      <c r="A477" s="65" t="n">
        <v>473</v>
      </c>
      <c r="B477" s="65" t="inlineStr">
        <is>
          <t>02-06-01</t>
        </is>
      </c>
      <c r="C477" s="66" t="inlineStr">
        <is>
          <t>Кабель ВВГнг(А)-LS 2х1,5-</t>
        </is>
      </c>
      <c r="D477" s="65" t="inlineStr">
        <is>
          <t>м</t>
        </is>
      </c>
      <c r="E477" s="67" t="n">
        <v>6</v>
      </c>
      <c r="F477" s="68">
        <f>IF(E477=0,0,G477/E477)</f>
        <v/>
      </c>
      <c r="G477" s="68" t="n">
        <v>394.74</v>
      </c>
      <c r="H477" s="69" t="n"/>
      <c r="I477" s="68">
        <f>IF(H477="","",E477*H477)</f>
        <v/>
      </c>
      <c r="J477" s="68">
        <f>IF(I477="","",G477-I477)</f>
        <v/>
      </c>
    </row>
    <row r="478" ht="15" customHeight="1">
      <c r="A478" s="65" t="n">
        <v>474</v>
      </c>
      <c r="B478" s="65" t="inlineStr">
        <is>
          <t>02-06-01</t>
        </is>
      </c>
      <c r="C478" s="66" t="inlineStr">
        <is>
          <t>Кабель ВВГнг(А)-FRLS 3х2,5-</t>
        </is>
      </c>
      <c r="D478" s="65" t="inlineStr">
        <is>
          <t>м</t>
        </is>
      </c>
      <c r="E478" s="67" t="n">
        <v>662</v>
      </c>
      <c r="F478" s="68">
        <f>IF(E478=0,0,G478/E478)</f>
        <v/>
      </c>
      <c r="G478" s="68" t="n">
        <v>77487.10000000001</v>
      </c>
      <c r="H478" s="69" t="n"/>
      <c r="I478" s="68">
        <f>IF(H478="","",E478*H478)</f>
        <v/>
      </c>
      <c r="J478" s="68">
        <f>IF(I478="","",G478-I478)</f>
        <v/>
      </c>
    </row>
    <row r="479" ht="15" customHeight="1">
      <c r="A479" s="65" t="n">
        <v>475</v>
      </c>
      <c r="B479" s="65" t="inlineStr">
        <is>
          <t>02-06-01</t>
        </is>
      </c>
      <c r="C479" s="66" t="inlineStr">
        <is>
          <t>Кабель ВВГнг(А)-FRLS 2х1,5-</t>
        </is>
      </c>
      <c r="D479" s="65" t="inlineStr">
        <is>
          <t>м</t>
        </is>
      </c>
      <c r="E479" s="67" t="n">
        <v>150</v>
      </c>
      <c r="F479" s="68">
        <f>IF(E479=0,0,G479/E479)</f>
        <v/>
      </c>
      <c r="G479" s="68" t="n">
        <v>10408.5</v>
      </c>
      <c r="H479" s="69" t="n"/>
      <c r="I479" s="68">
        <f>IF(H479="","",E479*H479)</f>
        <v/>
      </c>
      <c r="J479" s="68">
        <f>IF(I479="","",G479-I479)</f>
        <v/>
      </c>
    </row>
    <row r="480" ht="18.75" customHeight="1">
      <c r="A480" s="65" t="n">
        <v>476</v>
      </c>
      <c r="B480" s="65" t="inlineStr">
        <is>
          <t>02-06-01</t>
        </is>
      </c>
      <c r="C480" s="66" t="inlineStr">
        <is>
          <t>FORS Выключатель 1-клавишный проходной для открытой уста-новки 10А IP54 ВС20-1-0-ФБ белый IEK EVS10-K01-10-54-DC</t>
        </is>
      </c>
      <c r="D480" s="65" t="inlineStr">
        <is>
          <t>ШТ</t>
        </is>
      </c>
      <c r="E480" s="67" t="n">
        <v>4</v>
      </c>
      <c r="F480" s="68">
        <f>IF(E480=0,0,G480/E480)</f>
        <v/>
      </c>
      <c r="G480" s="68" t="n">
        <v>1488.2</v>
      </c>
      <c r="H480" s="69" t="n"/>
      <c r="I480" s="68">
        <f>IF(H480="","",E480*H480)</f>
        <v/>
      </c>
      <c r="J480" s="68">
        <f>IF(I480="","",G480-I480)</f>
        <v/>
      </c>
    </row>
    <row r="481" ht="18.75" customHeight="1">
      <c r="A481" s="65" t="n">
        <v>477</v>
      </c>
      <c r="B481" s="65" t="inlineStr">
        <is>
          <t>02-06-01</t>
        </is>
      </c>
      <c r="C481" s="66" t="inlineStr">
        <is>
          <t>Выключатель 1-клавишный для открытой установки ВС20-1-0-ГПБ IP54 ГЕРМЕС PLUS (цвет клавиши: белый) IEK EVMP10-K01-10-54-EC</t>
        </is>
      </c>
      <c r="D481" s="65" t="inlineStr">
        <is>
          <t>ШТ</t>
        </is>
      </c>
      <c r="E481" s="67" t="n">
        <v>17</v>
      </c>
      <c r="F481" s="68">
        <f>IF(E481=0,0,G481/E481)</f>
        <v/>
      </c>
      <c r="G481" s="68" t="n">
        <v>5116.66</v>
      </c>
      <c r="H481" s="69" t="n"/>
      <c r="I481" s="68">
        <f>IF(H481="","",E481*H481)</f>
        <v/>
      </c>
      <c r="J481" s="68">
        <f>IF(I481="","",G481-I481)</f>
        <v/>
      </c>
    </row>
    <row r="482" ht="18.75" customHeight="1">
      <c r="A482" s="65" t="n">
        <v>478</v>
      </c>
      <c r="B482" s="65" t="inlineStr">
        <is>
          <t>02-06-01</t>
        </is>
      </c>
      <c r="C482" s="66" t="inlineStr">
        <is>
          <t>Коробка распаячная КМ41238 для открытой проводки с откидной крышкой безгалогенная (HF) 80х80х50мм IP</t>
        </is>
      </c>
      <c r="D482" s="65" t="inlineStr">
        <is>
          <t>ШТ</t>
        </is>
      </c>
      <c r="E482" s="67" t="n">
        <v>42</v>
      </c>
      <c r="F482" s="68">
        <f>IF(E482=0,0,G482/E482)</f>
        <v/>
      </c>
      <c r="G482" s="68" t="n">
        <v>2669.1</v>
      </c>
      <c r="H482" s="69" t="n"/>
      <c r="I482" s="68">
        <f>IF(H482="","",E482*H482)</f>
        <v/>
      </c>
      <c r="J482" s="68">
        <f>IF(I482="","",G482-I482)</f>
        <v/>
      </c>
    </row>
    <row r="483" ht="15" customHeight="1">
      <c r="A483" s="65" t="n">
        <v>479</v>
      </c>
      <c r="B483" s="65" t="inlineStr">
        <is>
          <t>02-06-01</t>
        </is>
      </c>
      <c r="C483" s="66" t="inlineStr">
        <is>
          <t>Коробка огнестойкая для открытой проводки 100х100х50 мм</t>
        </is>
      </c>
      <c r="D483" s="65" t="inlineStr">
        <is>
          <t>ШТ</t>
        </is>
      </c>
      <c r="E483" s="67" t="n">
        <v>27</v>
      </c>
      <c r="F483" s="68">
        <f>IF(E483=0,0,G483/E483)</f>
        <v/>
      </c>
      <c r="G483" s="68" t="n">
        <v>32303.07</v>
      </c>
      <c r="H483" s="69" t="n"/>
      <c r="I483" s="68">
        <f>IF(H483="","",E483*H483)</f>
        <v/>
      </c>
      <c r="J483" s="68">
        <f>IF(I483="","",G483-I483)</f>
        <v/>
      </c>
    </row>
    <row r="484" ht="18.75" customHeight="1">
      <c r="A484" s="65" t="n">
        <v>480</v>
      </c>
      <c r="B484" s="65" t="inlineStr">
        <is>
          <t>02-06-01</t>
        </is>
      </c>
      <c r="C484" s="66" t="inlineStr">
        <is>
          <t>Розетка одноместн, брызгозащищенная IP44, без заземляющих контактов (для ремонтного освещения) РА16-236 о/у</t>
        </is>
      </c>
      <c r="D484" s="65" t="inlineStr">
        <is>
          <t>ШТ</t>
        </is>
      </c>
      <c r="E484" s="67" t="n">
        <v>7</v>
      </c>
      <c r="F484" s="68">
        <f>IF(E484=0,0,G484/E484)</f>
        <v/>
      </c>
      <c r="G484" s="68" t="n">
        <v>936.39</v>
      </c>
      <c r="H484" s="69" t="n"/>
      <c r="I484" s="68">
        <f>IF(H484="","",E484*H484)</f>
        <v/>
      </c>
      <c r="J484" s="68">
        <f>IF(I484="","",G484-I484)</f>
        <v/>
      </c>
    </row>
    <row r="485" ht="15" customHeight="1">
      <c r="A485" s="65" t="n">
        <v>481</v>
      </c>
      <c r="B485" s="65" t="inlineStr">
        <is>
          <t>02-06-01</t>
        </is>
      </c>
      <c r="C485" s="66" t="inlineStr">
        <is>
          <t>Клемма 3-проводная для проводников сечением 0,5-6,0 мм</t>
        </is>
      </c>
      <c r="D485" s="65" t="inlineStr">
        <is>
          <t>ШТ</t>
        </is>
      </c>
      <c r="E485" s="67" t="n">
        <v>200</v>
      </c>
      <c r="F485" s="68">
        <f>IF(E485=0,0,G485/E485)</f>
        <v/>
      </c>
      <c r="G485" s="68" t="n">
        <v>8360</v>
      </c>
      <c r="H485" s="69" t="n"/>
      <c r="I485" s="68">
        <f>IF(H485="","",E485*H485)</f>
        <v/>
      </c>
      <c r="J485" s="68">
        <f>IF(I485="","",G485-I485)</f>
        <v/>
      </c>
    </row>
    <row r="486" ht="15" customHeight="1">
      <c r="A486" s="65" t="n">
        <v>482</v>
      </c>
      <c r="B486" s="65" t="inlineStr">
        <is>
          <t>02-06-01</t>
        </is>
      </c>
      <c r="C486" s="66" t="inlineStr">
        <is>
          <t>Клемма 2-проводная для проводников сечением 0,5-6,0 мм</t>
        </is>
      </c>
      <c r="D486" s="65" t="inlineStr">
        <is>
          <t>ШТ</t>
        </is>
      </c>
      <c r="E486" s="67" t="n">
        <v>100</v>
      </c>
      <c r="F486" s="68">
        <f>IF(E486=0,0,G486/E486)</f>
        <v/>
      </c>
      <c r="G486" s="68" t="n">
        <v>3177</v>
      </c>
      <c r="H486" s="69" t="n"/>
      <c r="I486" s="68">
        <f>IF(H486="","",E486*H486)</f>
        <v/>
      </c>
      <c r="J486" s="68">
        <f>IF(I486="","",G486-I486)</f>
        <v/>
      </c>
    </row>
    <row r="487" ht="15" customHeight="1">
      <c r="A487" s="65" t="n">
        <v>483</v>
      </c>
      <c r="B487" s="65" t="inlineStr">
        <is>
          <t>02-06-01</t>
        </is>
      </c>
      <c r="C487" s="66" t="inlineStr">
        <is>
          <t>Труба гофрированная из ПВХ Дн</t>
        </is>
      </c>
      <c r="D487" s="65" t="inlineStr">
        <is>
          <t>м</t>
        </is>
      </c>
      <c r="E487" s="67" t="n">
        <v>50</v>
      </c>
      <c r="F487" s="68">
        <f>IF(E487=0,0,G487/E487)</f>
        <v/>
      </c>
      <c r="G487" s="68" t="n">
        <v>73114</v>
      </c>
      <c r="H487" s="69" t="n"/>
      <c r="I487" s="68">
        <f>IF(H487="","",E487*H487)</f>
        <v/>
      </c>
      <c r="J487" s="68">
        <f>IF(I487="","",G487-I487)</f>
        <v/>
      </c>
    </row>
    <row r="488" ht="18.75" customHeight="1">
      <c r="A488" s="65" t="n">
        <v>484</v>
      </c>
      <c r="B488" s="65" t="inlineStr">
        <is>
          <t>02-06-01</t>
        </is>
      </c>
      <c r="C488" s="66" t="inlineStr">
        <is>
          <t>Коробка огнестойкая разветвительная для о/п двухкомпонентная 100х100х50 мм цвет ral 2003 (оранж.)</t>
        </is>
      </c>
      <c r="D488" s="65" t="inlineStr">
        <is>
          <t>ШТ</t>
        </is>
      </c>
      <c r="E488" s="67" t="n">
        <v>10</v>
      </c>
      <c r="F488" s="68">
        <f>IF(E488=0,0,G488/E488)</f>
        <v/>
      </c>
      <c r="G488" s="68" t="n">
        <v>18836.5</v>
      </c>
      <c r="H488" s="69" t="n"/>
      <c r="I488" s="68">
        <f>IF(H488="","",E488*H488)</f>
        <v/>
      </c>
      <c r="J488" s="68">
        <f>IF(I488="","",G488-I488)</f>
        <v/>
      </c>
    </row>
    <row r="489" ht="18.75" customHeight="1">
      <c r="A489" s="65" t="n">
        <v>485</v>
      </c>
      <c r="B489" s="65" t="inlineStr">
        <is>
          <t>02-06-01</t>
        </is>
      </c>
      <c r="C489" s="66" t="inlineStr">
        <is>
          <t>Труба жесткая ПВХ 2-х метровая легкая оранжевая d25 мм (80м/уп) Промрукав</t>
        </is>
      </c>
      <c r="D489" s="65" t="inlineStr">
        <is>
          <t>уп</t>
        </is>
      </c>
      <c r="E489" s="67" t="n">
        <v>1</v>
      </c>
      <c r="F489" s="68">
        <f>IF(E489=0,0,G489/E489)</f>
        <v/>
      </c>
      <c r="G489" s="68" t="n">
        <v>5953.63</v>
      </c>
      <c r="H489" s="69" t="n"/>
      <c r="I489" s="68">
        <f>IF(H489="","",E489*H489)</f>
        <v/>
      </c>
      <c r="J489" s="68">
        <f>IF(I489="","",G489-I489)</f>
        <v/>
      </c>
    </row>
    <row r="490" ht="18.75" customHeight="1">
      <c r="A490" s="65" t="n">
        <v>486</v>
      </c>
      <c r="B490" s="65" t="inlineStr">
        <is>
          <t>02-06-01</t>
        </is>
      </c>
      <c r="C490" s="66" t="inlineStr">
        <is>
          <t>Комплекты для крепления ОКЛ с использованием самореза, дюбеля и скобы (100 шт) Промрукав</t>
        </is>
      </c>
      <c r="D490" s="65" t="inlineStr">
        <is>
          <t>уп</t>
        </is>
      </c>
      <c r="E490" s="67" t="n">
        <v>4</v>
      </c>
      <c r="F490" s="68">
        <f>IF(E490=0,0,G490/E490)</f>
        <v/>
      </c>
      <c r="G490" s="68" t="n">
        <v>8858.959999999999</v>
      </c>
      <c r="H490" s="69" t="n"/>
      <c r="I490" s="68">
        <f>IF(H490="","",E490*H490)</f>
        <v/>
      </c>
      <c r="J490" s="68">
        <f>IF(I490="","",G490-I490)</f>
        <v/>
      </c>
    </row>
    <row r="491" ht="15" customHeight="1">
      <c r="A491" s="65" t="n">
        <v>487</v>
      </c>
      <c r="B491" s="65" t="inlineStr">
        <is>
          <t>02-06-01</t>
        </is>
      </c>
      <c r="C491" s="66" t="inlineStr">
        <is>
          <t>Паста контактная проводящая, 100 гр.</t>
        </is>
      </c>
      <c r="D491" s="65" t="inlineStr">
        <is>
          <t>ШТ</t>
        </is>
      </c>
      <c r="E491" s="67" t="n">
        <v>2</v>
      </c>
      <c r="F491" s="68">
        <f>IF(E491=0,0,G491/E491)</f>
        <v/>
      </c>
      <c r="G491" s="68" t="n">
        <v>1616.94</v>
      </c>
      <c r="H491" s="69" t="n"/>
      <c r="I491" s="68">
        <f>IF(H491="","",E491*H491)</f>
        <v/>
      </c>
      <c r="J491" s="68">
        <f>IF(I491="","",G491-I491)</f>
        <v/>
      </c>
    </row>
    <row r="492" ht="15" customHeight="1">
      <c r="A492" s="65" t="n">
        <v>488</v>
      </c>
      <c r="B492" s="65" t="inlineStr">
        <is>
          <t>02-06-01</t>
        </is>
      </c>
      <c r="C492" s="66" t="inlineStr">
        <is>
          <t>Щит управления DALI ШУО D640-S MB-DA</t>
        </is>
      </c>
      <c r="D492" s="65" t="inlineStr">
        <is>
          <t>КОМП</t>
        </is>
      </c>
      <c r="E492" s="67" t="n">
        <v>1</v>
      </c>
      <c r="F492" s="68">
        <f>IF(E492=0,0,G492/E492)</f>
        <v/>
      </c>
      <c r="G492" s="68" t="n">
        <v>1244262.3</v>
      </c>
      <c r="H492" s="69" t="n"/>
      <c r="I492" s="68">
        <f>IF(H492="","",E492*H492)</f>
        <v/>
      </c>
      <c r="J492" s="68">
        <f>IF(I492="","",G492-I492)</f>
        <v/>
      </c>
    </row>
    <row r="493" ht="15" customHeight="1">
      <c r="A493" s="65" t="n">
        <v>489</v>
      </c>
      <c r="B493" s="65" t="inlineStr">
        <is>
          <t>02-06-01</t>
        </is>
      </c>
      <c r="C493" s="66" t="inlineStr">
        <is>
          <t>Щит управления DALI ШУО D256 MB-DA</t>
        </is>
      </c>
      <c r="D493" s="65" t="inlineStr">
        <is>
          <t>КОМП</t>
        </is>
      </c>
      <c r="E493" s="67" t="n">
        <v>1</v>
      </c>
      <c r="F493" s="68">
        <f>IF(E493=0,0,G493/E493)</f>
        <v/>
      </c>
      <c r="G493" s="68" t="n">
        <v>379085.24</v>
      </c>
      <c r="H493" s="69" t="n"/>
      <c r="I493" s="68">
        <f>IF(H493="","",E493*H493)</f>
        <v/>
      </c>
      <c r="J493" s="68">
        <f>IF(I493="","",G493-I493)</f>
        <v/>
      </c>
    </row>
    <row r="494" ht="15" customHeight="1">
      <c r="A494" s="65" t="n">
        <v>490</v>
      </c>
      <c r="B494" s="65" t="inlineStr">
        <is>
          <t>02-06-01</t>
        </is>
      </c>
      <c r="C494" s="66" t="inlineStr">
        <is>
          <t>Щит с ретранслятором шины DALI ШУО REPEATER</t>
        </is>
      </c>
      <c r="D494" s="65" t="inlineStr">
        <is>
          <t>КОМП</t>
        </is>
      </c>
      <c r="E494" s="67" t="n">
        <v>1</v>
      </c>
      <c r="F494" s="68">
        <f>IF(E494=0,0,G494/E494)</f>
        <v/>
      </c>
      <c r="G494" s="68" t="n">
        <v>567383.61</v>
      </c>
      <c r="H494" s="69" t="n"/>
      <c r="I494" s="68">
        <f>IF(H494="","",E494*H494)</f>
        <v/>
      </c>
      <c r="J494" s="68">
        <f>IF(I494="","",G494-I494)</f>
        <v/>
      </c>
    </row>
    <row r="495" ht="15" customHeight="1">
      <c r="A495" s="65" t="n">
        <v>491</v>
      </c>
      <c r="B495" s="65" t="inlineStr">
        <is>
          <t>02-06-01</t>
        </is>
      </c>
      <c r="C495" s="66" t="inlineStr">
        <is>
          <t>HB-DN-IR-IP65 (MSD-Da(b)1(с)1(a)9-3BPCLD)</t>
        </is>
      </c>
      <c r="D495" s="65" t="inlineStr">
        <is>
          <t>ШТ</t>
        </is>
      </c>
      <c r="E495" s="67" t="n">
        <v>44</v>
      </c>
      <c r="F495" s="68" t="inlineStr"/>
      <c r="G495" s="68" t="n">
        <v>1313941.2</v>
      </c>
      <c r="H495" s="69" t="n"/>
      <c r="I495" s="68" t="inlineStr"/>
      <c r="J495" s="68" t="inlineStr"/>
    </row>
    <row r="496" ht="15" customHeight="1">
      <c r="A496" s="65" t="n">
        <v>492</v>
      </c>
      <c r="B496" s="65" t="inlineStr">
        <is>
          <t>02-06-01</t>
        </is>
      </c>
      <c r="C496" s="66" t="inlineStr">
        <is>
          <t>PD4-BMS-GH-SM DALI-2 /white /</t>
        </is>
      </c>
      <c r="D496" s="65" t="inlineStr">
        <is>
          <t>ШТ</t>
        </is>
      </c>
      <c r="E496" s="67" t="n">
        <v>7</v>
      </c>
      <c r="F496" s="68">
        <f>IF(E496=0,0,G496/E496)</f>
        <v/>
      </c>
      <c r="G496" s="68" t="n">
        <v>325167.22</v>
      </c>
      <c r="H496" s="69" t="n"/>
      <c r="I496" s="68">
        <f>IF(H496="","",E496*H496)</f>
        <v/>
      </c>
      <c r="J496" s="68">
        <f>IF(I496="","",G496-I496)</f>
        <v/>
      </c>
    </row>
    <row r="497" ht="15" customHeight="1">
      <c r="A497" s="65" t="n">
        <v>493</v>
      </c>
      <c r="B497" s="65" t="inlineStr">
        <is>
          <t>02-06-01</t>
        </is>
      </c>
      <c r="C497" s="66" t="inlineStr">
        <is>
          <t>Панель управления Touch Panel P10 black</t>
        </is>
      </c>
      <c r="D497" s="65" t="inlineStr">
        <is>
          <t>ШТ</t>
        </is>
      </c>
      <c r="E497" s="67" t="n">
        <v>1</v>
      </c>
      <c r="F497" s="68">
        <f>IF(E497=0,0,G497/E497)</f>
        <v/>
      </c>
      <c r="G497" s="68" t="n">
        <v>223967.22</v>
      </c>
      <c r="H497" s="69" t="n"/>
      <c r="I497" s="68">
        <f>IF(H497="","",E497*H497)</f>
        <v/>
      </c>
      <c r="J497" s="68">
        <f>IF(I497="","",G497-I497)</f>
        <v/>
      </c>
    </row>
    <row r="498" ht="15" customHeight="1">
      <c r="A498" s="65" t="n">
        <v>494</v>
      </c>
      <c r="B498" s="65" t="inlineStr">
        <is>
          <t>02-06-01</t>
        </is>
      </c>
      <c r="C498" s="66" t="inlineStr">
        <is>
          <t>Панель управления DALI 2.0 8K-W-D</t>
        </is>
      </c>
      <c r="D498" s="65" t="inlineStr">
        <is>
          <t>ШТ</t>
        </is>
      </c>
      <c r="E498" s="67" t="n">
        <v>10</v>
      </c>
      <c r="F498" s="68">
        <f>IF(E498=0,0,G498/E498)</f>
        <v/>
      </c>
      <c r="G498" s="68" t="n">
        <v>124426.2</v>
      </c>
      <c r="H498" s="69" t="n"/>
      <c r="I498" s="68">
        <f>IF(H498="","",E498*H498)</f>
        <v/>
      </c>
      <c r="J498" s="68">
        <f>IF(I498="","",G498-I498)</f>
        <v/>
      </c>
    </row>
    <row r="499" ht="15" customHeight="1">
      <c r="A499" s="65" t="n">
        <v>495</v>
      </c>
      <c r="B499" s="65" t="inlineStr">
        <is>
          <t>02-06-01</t>
        </is>
      </c>
      <c r="C499" s="66" t="inlineStr">
        <is>
          <t>Кабель ВВГнг(А)-LS 2х1,5-</t>
        </is>
      </c>
      <c r="D499" s="65" t="inlineStr">
        <is>
          <t>м</t>
        </is>
      </c>
      <c r="E499" s="67" t="n">
        <v>2240</v>
      </c>
      <c r="F499" s="68">
        <f>IF(E499=0,0,G499/E499)</f>
        <v/>
      </c>
      <c r="G499" s="68" t="n">
        <v>121744</v>
      </c>
      <c r="H499" s="69" t="n"/>
      <c r="I499" s="68">
        <f>IF(H499="","",E499*H499)</f>
        <v/>
      </c>
      <c r="J499" s="68">
        <f>IF(I499="","",G499-I499)</f>
        <v/>
      </c>
    </row>
    <row r="500" ht="15" customHeight="1">
      <c r="A500" s="65" t="n">
        <v>496</v>
      </c>
      <c r="B500" s="65" t="inlineStr">
        <is>
          <t>02-06-01</t>
        </is>
      </c>
      <c r="C500" s="66" t="inlineStr">
        <is>
          <t>ParLan U/UTP Cat5e ZH нг(А)-HF 4х2х</t>
        </is>
      </c>
      <c r="D500" s="65" t="inlineStr">
        <is>
          <t>м</t>
        </is>
      </c>
      <c r="E500" s="67" t="n">
        <v>260</v>
      </c>
      <c r="F500" s="68">
        <f>IF(E500=0,0,G500/E500)</f>
        <v/>
      </c>
      <c r="G500" s="68" t="n">
        <v>14781</v>
      </c>
      <c r="H500" s="69" t="n"/>
      <c r="I500" s="68">
        <f>IF(H500="","",E500*H500)</f>
        <v/>
      </c>
      <c r="J500" s="68">
        <f>IF(I500="","",G500-I500)</f>
        <v/>
      </c>
    </row>
    <row r="501" ht="18.75" customHeight="1">
      <c r="A501" s="65" t="n">
        <v>497</v>
      </c>
      <c r="B501" s="65" t="inlineStr">
        <is>
          <t>02-06-01</t>
        </is>
      </c>
      <c r="C501" s="66" t="inlineStr">
        <is>
          <t>Труба гофрированная ПВХ лёгкая 350 Н серая с/з d16 мм (100м/ уп.) Промрукав</t>
        </is>
      </c>
      <c r="D501" s="65" t="inlineStr">
        <is>
          <t>м</t>
        </is>
      </c>
      <c r="E501" s="67" t="n">
        <v>260</v>
      </c>
      <c r="F501" s="68">
        <f>IF(E501=0,0,G501/E501)</f>
        <v/>
      </c>
      <c r="G501" s="68" t="n">
        <v>8587.799999999999</v>
      </c>
      <c r="H501" s="69" t="n"/>
      <c r="I501" s="68">
        <f>IF(H501="","",E501*H501)</f>
        <v/>
      </c>
      <c r="J501" s="68">
        <f>IF(I501="","",G501-I501)</f>
        <v/>
      </c>
    </row>
    <row r="502" ht="15" customHeight="1">
      <c r="A502" s="65" t="n">
        <v>498</v>
      </c>
      <c r="B502" s="65" t="inlineStr">
        <is>
          <t>02-06-01</t>
        </is>
      </c>
      <c r="C502" s="66" t="inlineStr">
        <is>
          <t>Крепление настольное сенсорной панели ST-P8/</t>
        </is>
      </c>
      <c r="D502" s="65" t="inlineStr">
        <is>
          <t>ШТ</t>
        </is>
      </c>
      <c r="E502" s="67" t="n">
        <v>1</v>
      </c>
      <c r="F502" s="68">
        <f>IF(E502=0,0,G502/E502)</f>
        <v/>
      </c>
      <c r="G502" s="68" t="n">
        <v>11203.28</v>
      </c>
      <c r="H502" s="69" t="n"/>
      <c r="I502" s="68">
        <f>IF(H502="","",E502*H502)</f>
        <v/>
      </c>
      <c r="J502" s="68">
        <f>IF(I502="","",G502-I502)</f>
        <v/>
      </c>
    </row>
    <row r="503" ht="15" customHeight="1">
      <c r="A503" s="65" t="n">
        <v>499</v>
      </c>
      <c r="B503" s="65" t="inlineStr">
        <is>
          <t>02-06-01</t>
        </is>
      </c>
      <c r="C503" s="66" t="inlineStr">
        <is>
          <t>Короб ПВХ Двойной замок, сечение 100х60 мм L</t>
        </is>
      </c>
      <c r="D503" s="65" t="inlineStr">
        <is>
          <t>ШТ</t>
        </is>
      </c>
      <c r="E503" s="67" t="n">
        <v>2</v>
      </c>
      <c r="F503" s="68">
        <f>IF(E503=0,0,G503/E503)</f>
        <v/>
      </c>
      <c r="G503" s="68" t="n">
        <v>1197.26</v>
      </c>
      <c r="H503" s="69" t="n"/>
      <c r="I503" s="68">
        <f>IF(H503="","",E503*H503)</f>
        <v/>
      </c>
      <c r="J503" s="68">
        <f>IF(I503="","",G503-I503)</f>
        <v/>
      </c>
    </row>
    <row r="504" ht="18.75" customHeight="1">
      <c r="A504" s="65" t="n">
        <v>500</v>
      </c>
      <c r="B504" s="65" t="inlineStr">
        <is>
          <t>02-06-01</t>
        </is>
      </c>
      <c r="C504" s="66" t="inlineStr">
        <is>
          <t>Коробка распределительная для открытой установки габаритом 108*108*56 мм</t>
        </is>
      </c>
      <c r="D504" s="65" t="inlineStr">
        <is>
          <t>ШТ</t>
        </is>
      </c>
      <c r="E504" s="67" t="n">
        <v>360</v>
      </c>
      <c r="F504" s="68">
        <f>IF(E504=0,0,G504/E504)</f>
        <v/>
      </c>
      <c r="G504" s="68" t="n">
        <v>142966.8</v>
      </c>
      <c r="H504" s="69" t="n"/>
      <c r="I504" s="68">
        <f>IF(H504="","",E504*H504)</f>
        <v/>
      </c>
      <c r="J504" s="68">
        <f>IF(I504="","",G504-I504)</f>
        <v/>
      </c>
    </row>
    <row r="505" ht="15" customHeight="1">
      <c r="A505" s="65" t="n">
        <v>501</v>
      </c>
      <c r="B505" s="65" t="inlineStr">
        <is>
          <t>02-06-01</t>
        </is>
      </c>
      <c r="C505" s="66" t="inlineStr">
        <is>
          <t>Ответвитель питания 1,0-2,5 мм2, цвет синий</t>
        </is>
      </c>
      <c r="D505" s="65" t="inlineStr">
        <is>
          <t>ШТ</t>
        </is>
      </c>
      <c r="E505" s="67" t="n">
        <v>800</v>
      </c>
      <c r="F505" s="68">
        <f>IF(E505=0,0,G505/E505)</f>
        <v/>
      </c>
      <c r="G505" s="68" t="n">
        <v>4016</v>
      </c>
      <c r="H505" s="69" t="n"/>
      <c r="I505" s="68">
        <f>IF(H505="","",E505*H505)</f>
        <v/>
      </c>
      <c r="J505" s="68">
        <f>IF(I505="","",G505-I505)</f>
        <v/>
      </c>
    </row>
    <row r="506" ht="15" customHeight="1">
      <c r="A506" s="65" t="n">
        <v>502</v>
      </c>
      <c r="B506" s="65" t="inlineStr">
        <is>
          <t>06-03-01</t>
        </is>
      </c>
      <c r="C506" s="66" t="inlineStr">
        <is>
          <t>Щит ЯНО</t>
        </is>
      </c>
      <c r="D506" s="65" t="inlineStr">
        <is>
          <t>КОМП</t>
        </is>
      </c>
      <c r="E506" s="67" t="n">
        <v>1</v>
      </c>
      <c r="F506" s="68">
        <f>IF(E506=0,0,G506/E506)</f>
        <v/>
      </c>
      <c r="G506" s="68" t="n">
        <v>31604.26</v>
      </c>
      <c r="H506" s="69" t="n"/>
      <c r="I506" s="68">
        <f>IF(H506="","",E506*H506)</f>
        <v/>
      </c>
      <c r="J506" s="68">
        <f>IF(I506="","",G506-I506)</f>
        <v/>
      </c>
    </row>
    <row r="507" ht="15" customHeight="1">
      <c r="A507" s="65" t="n">
        <v>503</v>
      </c>
      <c r="B507" s="65" t="inlineStr">
        <is>
          <t>06-03-01</t>
        </is>
      </c>
      <c r="C507" s="66" t="inlineStr">
        <is>
          <t>Щит ЯНО</t>
        </is>
      </c>
      <c r="D507" s="65" t="inlineStr">
        <is>
          <t>КОМП</t>
        </is>
      </c>
      <c r="E507" s="67" t="n">
        <v>1</v>
      </c>
      <c r="F507" s="68">
        <f>IF(E507=0,0,G507/E507)</f>
        <v/>
      </c>
      <c r="G507" s="68" t="n">
        <v>36166.55</v>
      </c>
      <c r="H507" s="69" t="n"/>
      <c r="I507" s="68">
        <f>IF(H507="","",E507*H507)</f>
        <v/>
      </c>
      <c r="J507" s="68">
        <f>IF(I507="","",G507-I507)</f>
        <v/>
      </c>
    </row>
    <row r="508" ht="18.75" customHeight="1">
      <c r="A508" s="65" t="n">
        <v>504</v>
      </c>
      <c r="B508" s="65" t="inlineStr">
        <is>
          <t>06-03-01</t>
        </is>
      </c>
      <c r="C508" s="66" t="inlineStr">
        <is>
          <t>Светильник GALAD ПОБЕДА XS LED-60-Д120-IP65-УХЛ1(750/E/X/RAL9016/CU50/PMMA/ST/G2)</t>
        </is>
      </c>
      <c r="D508" s="65" t="inlineStr">
        <is>
          <t>ШТ</t>
        </is>
      </c>
      <c r="E508" s="67" t="n">
        <v>35</v>
      </c>
      <c r="F508" s="68">
        <f>IF(E508=0,0,G508/E508)</f>
        <v/>
      </c>
      <c r="G508" s="68" t="n">
        <v>228245.85</v>
      </c>
      <c r="H508" s="69" t="n"/>
      <c r="I508" s="68">
        <f>IF(H508="","",E508*H508)</f>
        <v/>
      </c>
      <c r="J508" s="68">
        <f>IF(I508="","",G508-I508)</f>
        <v/>
      </c>
    </row>
    <row r="509" ht="18.75" customHeight="1">
      <c r="A509" s="65" t="n">
        <v>505</v>
      </c>
      <c r="B509" s="65" t="inlineStr">
        <is>
          <t>06-03-01</t>
        </is>
      </c>
      <c r="C509" s="66" t="inlineStr">
        <is>
          <t>Светильник GALAD ПОБЕДА XS LED-60-Д120-IP65-УХЛ1(750/E/X/RAL9016/CU50/PMMA/ST/G2)</t>
        </is>
      </c>
      <c r="D509" s="65" t="inlineStr">
        <is>
          <t>ШТ</t>
        </is>
      </c>
      <c r="E509" s="67" t="n">
        <v>35</v>
      </c>
      <c r="F509" s="68">
        <f>IF(E509=0,0,G509/E509)</f>
        <v/>
      </c>
      <c r="G509" s="68" t="n">
        <v>190205.05</v>
      </c>
      <c r="H509" s="69" t="n"/>
      <c r="I509" s="68">
        <f>IF(H509="","",E509*H509)</f>
        <v/>
      </c>
      <c r="J509" s="68">
        <f>IF(I509="","",G509-I509)</f>
        <v/>
      </c>
    </row>
    <row r="510" ht="15" customHeight="1">
      <c r="A510" s="65" t="n">
        <v>506</v>
      </c>
      <c r="B510" s="65" t="inlineStr">
        <is>
          <t>06-03-01</t>
        </is>
      </c>
      <c r="C510" s="66" t="inlineStr">
        <is>
          <t>Кронштейн для установки прожекторов на парапет КРП-</t>
        </is>
      </c>
      <c r="D510" s="65" t="inlineStr">
        <is>
          <t>ШТ</t>
        </is>
      </c>
      <c r="E510" s="67" t="n">
        <v>17</v>
      </c>
      <c r="F510" s="68">
        <f>IF(E510=0,0,G510/E510)</f>
        <v/>
      </c>
      <c r="G510" s="68" t="n">
        <v>15634.39</v>
      </c>
      <c r="H510" s="69" t="n"/>
      <c r="I510" s="68">
        <f>IF(H510="","",E510*H510)</f>
        <v/>
      </c>
      <c r="J510" s="68">
        <f>IF(I510="","",G510-I510)</f>
        <v/>
      </c>
    </row>
    <row r="511" ht="15" customHeight="1">
      <c r="A511" s="65" t="n">
        <v>507</v>
      </c>
      <c r="B511" s="65" t="inlineStr">
        <is>
          <t>06-03-01</t>
        </is>
      </c>
      <c r="C511" s="66" t="inlineStr">
        <is>
          <t>Опора граненая коническая фланцевая H-6 м ОГК-</t>
        </is>
      </c>
      <c r="D511" s="65" t="inlineStr">
        <is>
          <t>ШТ</t>
        </is>
      </c>
      <c r="E511" s="67" t="n">
        <v>32</v>
      </c>
      <c r="F511" s="68">
        <f>IF(E511=0,0,G511/E511)</f>
        <v/>
      </c>
      <c r="G511" s="68" t="n">
        <v>684904.96</v>
      </c>
      <c r="H511" s="69" t="n"/>
      <c r="I511" s="68">
        <f>IF(H511="","",E511*H511)</f>
        <v/>
      </c>
      <c r="J511" s="68">
        <f>IF(I511="","",G511-I511)</f>
        <v/>
      </c>
    </row>
    <row r="512" ht="15" customHeight="1">
      <c r="A512" s="65" t="n">
        <v>508</v>
      </c>
      <c r="B512" s="65" t="inlineStr">
        <is>
          <t>06-03-01</t>
        </is>
      </c>
      <c r="C512" s="66" t="inlineStr">
        <is>
          <t>Фундамент металлический ФМ0133-</t>
        </is>
      </c>
      <c r="D512" s="65" t="inlineStr">
        <is>
          <t>ШТ</t>
        </is>
      </c>
      <c r="E512" s="67" t="n">
        <v>32</v>
      </c>
      <c r="F512" s="68">
        <f>IF(E512=0,0,G512/E512)</f>
        <v/>
      </c>
      <c r="G512" s="68" t="n">
        <v>387934.72</v>
      </c>
      <c r="H512" s="69" t="n"/>
      <c r="I512" s="68">
        <f>IF(H512="","",E512*H512)</f>
        <v/>
      </c>
      <c r="J512" s="68">
        <f>IF(I512="","",G512-I512)</f>
        <v/>
      </c>
    </row>
    <row r="513" ht="15" customHeight="1">
      <c r="A513" s="65" t="n">
        <v>509</v>
      </c>
      <c r="B513" s="65" t="inlineStr">
        <is>
          <t>06-03-01</t>
        </is>
      </c>
      <c r="C513" s="66" t="inlineStr">
        <is>
          <t>Кронштейн однорожковый для граненой конической опоры К1-1,5-2,5-1-</t>
        </is>
      </c>
      <c r="D513" s="65" t="inlineStr">
        <is>
          <t>ШТ</t>
        </is>
      </c>
      <c r="E513" s="67" t="n">
        <v>29</v>
      </c>
      <c r="F513" s="68">
        <f>IF(E513=0,0,G513/E513)</f>
        <v/>
      </c>
      <c r="G513" s="68" t="n">
        <v>186693.59</v>
      </c>
      <c r="H513" s="69" t="n"/>
      <c r="I513" s="68">
        <f>IF(H513="","",E513*H513)</f>
        <v/>
      </c>
      <c r="J513" s="68">
        <f>IF(I513="","",G513-I513)</f>
        <v/>
      </c>
    </row>
    <row r="514" ht="18.75" customHeight="1">
      <c r="A514" s="65" t="n">
        <v>510</v>
      </c>
      <c r="B514" s="65" t="inlineStr">
        <is>
          <t>06-03-01</t>
        </is>
      </c>
      <c r="C514" s="66" t="inlineStr">
        <is>
          <t>Кронштейн двухрожковый для граненой конической опоры (угол между рожками 90 градусов) К3-1,5-2,5-1-</t>
        </is>
      </c>
      <c r="D514" s="65" t="inlineStr">
        <is>
          <t>ШТ</t>
        </is>
      </c>
      <c r="E514" s="67" t="n">
        <v>3</v>
      </c>
      <c r="F514" s="68">
        <f>IF(E514=0,0,G514/E514)</f>
        <v/>
      </c>
      <c r="G514" s="68" t="n">
        <v>16804.92</v>
      </c>
      <c r="H514" s="69" t="n"/>
      <c r="I514" s="68">
        <f>IF(H514="","",E514*H514)</f>
        <v/>
      </c>
      <c r="J514" s="68">
        <f>IF(I514="","",G514-I514)</f>
        <v/>
      </c>
    </row>
    <row r="515" ht="15" customHeight="1">
      <c r="A515" s="65" t="n">
        <v>511</v>
      </c>
      <c r="B515" s="65" t="inlineStr">
        <is>
          <t>06-03-01</t>
        </is>
      </c>
      <c r="C515" s="66" t="inlineStr">
        <is>
          <t>Кабель КГ 3х2,5-</t>
        </is>
      </c>
      <c r="D515" s="65" t="inlineStr">
        <is>
          <t>м</t>
        </is>
      </c>
      <c r="E515" s="67" t="n">
        <v>195</v>
      </c>
      <c r="F515" s="68">
        <f>IF(E515=0,0,G515/E515)</f>
        <v/>
      </c>
      <c r="G515" s="68" t="n">
        <v>23312.25</v>
      </c>
      <c r="H515" s="69" t="n"/>
      <c r="I515" s="68">
        <f>IF(H515="","",E515*H515)</f>
        <v/>
      </c>
      <c r="J515" s="68">
        <f>IF(I515="","",G515-I515)</f>
        <v/>
      </c>
    </row>
    <row r="516" ht="15" customHeight="1">
      <c r="A516" s="65" t="n">
        <v>512</v>
      </c>
      <c r="B516" s="65" t="inlineStr">
        <is>
          <t>06-03-01</t>
        </is>
      </c>
      <c r="C516" s="66" t="inlineStr">
        <is>
          <t>Кабель КВБбШв-10х</t>
        </is>
      </c>
      <c r="D516" s="65" t="inlineStr">
        <is>
          <t>м</t>
        </is>
      </c>
      <c r="E516" s="67" t="n">
        <v>60</v>
      </c>
      <c r="F516" s="68">
        <f>IF(E516=0,0,G516/E516)</f>
        <v/>
      </c>
      <c r="G516" s="68" t="n">
        <v>17958.6</v>
      </c>
      <c r="H516" s="69" t="n"/>
      <c r="I516" s="68">
        <f>IF(H516="","",E516*H516)</f>
        <v/>
      </c>
      <c r="J516" s="68">
        <f>IF(I516="","",G516-I516)</f>
        <v/>
      </c>
    </row>
    <row r="517" ht="15" customHeight="1">
      <c r="A517" s="65" t="n">
        <v>513</v>
      </c>
      <c r="B517" s="65" t="inlineStr">
        <is>
          <t>06-03-01</t>
        </is>
      </c>
      <c r="C517" s="66" t="inlineStr">
        <is>
          <t>Кабель КВВГнг(А)-LS-4х0.75-</t>
        </is>
      </c>
      <c r="D517" s="65" t="inlineStr">
        <is>
          <t>м</t>
        </is>
      </c>
      <c r="E517" s="67" t="n">
        <v>60</v>
      </c>
      <c r="F517" s="68">
        <f>IF(E517=0,0,G517/E517)</f>
        <v/>
      </c>
      <c r="G517" s="68" t="n">
        <v>3160.2</v>
      </c>
      <c r="H517" s="69" t="n"/>
      <c r="I517" s="68">
        <f>IF(H517="","",E517*H517)</f>
        <v/>
      </c>
      <c r="J517" s="68">
        <f>IF(I517="","",G517-I517)</f>
        <v/>
      </c>
    </row>
    <row r="518" ht="15" customHeight="1">
      <c r="A518" s="65" t="n">
        <v>514</v>
      </c>
      <c r="B518" s="65" t="inlineStr">
        <is>
          <t>06-03-01</t>
        </is>
      </c>
      <c r="C518" s="66" t="inlineStr">
        <is>
          <t>Кабель ВВГнг(А)-LS-5х16-</t>
        </is>
      </c>
      <c r="D518" s="65" t="inlineStr">
        <is>
          <t>м</t>
        </is>
      </c>
      <c r="E518" s="67" t="n">
        <v>13</v>
      </c>
      <c r="F518" s="68">
        <f>IF(E518=0,0,G518/E518)</f>
        <v/>
      </c>
      <c r="G518" s="68" t="n">
        <v>13586.04</v>
      </c>
      <c r="H518" s="69" t="n"/>
      <c r="I518" s="68">
        <f>IF(H518="","",E518*H518)</f>
        <v/>
      </c>
      <c r="J518" s="68">
        <f>IF(I518="","",G518-I518)</f>
        <v/>
      </c>
    </row>
    <row r="519" ht="15" customHeight="1">
      <c r="A519" s="65" t="n">
        <v>515</v>
      </c>
      <c r="B519" s="65" t="inlineStr">
        <is>
          <t>06-03-01</t>
        </is>
      </c>
      <c r="C519" s="66" t="inlineStr">
        <is>
          <t>Кабель ВВГнг(А)-LS-5х4-</t>
        </is>
      </c>
      <c r="D519" s="65" t="inlineStr">
        <is>
          <t>м</t>
        </is>
      </c>
      <c r="E519" s="67" t="n">
        <v>370</v>
      </c>
      <c r="F519" s="68">
        <f>IF(E519=0,0,G519/E519)</f>
        <v/>
      </c>
      <c r="G519" s="68" t="n">
        <v>102083</v>
      </c>
      <c r="H519" s="69" t="n"/>
      <c r="I519" s="68">
        <f>IF(H519="","",E519*H519)</f>
        <v/>
      </c>
      <c r="J519" s="68">
        <f>IF(I519="","",G519-I519)</f>
        <v/>
      </c>
    </row>
    <row r="520" ht="15" customHeight="1">
      <c r="A520" s="65" t="n">
        <v>516</v>
      </c>
      <c r="B520" s="65" t="inlineStr">
        <is>
          <t>06-03-01</t>
        </is>
      </c>
      <c r="C520" s="66" t="inlineStr">
        <is>
          <t>Кабель ВВГ -3х2,5-</t>
        </is>
      </c>
      <c r="D520" s="65" t="inlineStr">
        <is>
          <t>м</t>
        </is>
      </c>
      <c r="E520" s="67" t="n">
        <v>210</v>
      </c>
      <c r="F520" s="68">
        <f>IF(E520=0,0,G520/E520)</f>
        <v/>
      </c>
      <c r="G520" s="68" t="n">
        <v>21947.1</v>
      </c>
      <c r="H520" s="69" t="n"/>
      <c r="I520" s="68">
        <f>IF(H520="","",E520*H520)</f>
        <v/>
      </c>
      <c r="J520" s="68">
        <f>IF(I520="","",G520-I520)</f>
        <v/>
      </c>
    </row>
    <row r="521" ht="15" customHeight="1">
      <c r="A521" s="65" t="n">
        <v>517</v>
      </c>
      <c r="B521" s="65" t="inlineStr">
        <is>
          <t>06-03-01</t>
        </is>
      </c>
      <c r="C521" s="66" t="inlineStr">
        <is>
          <t>Кабель АВБШв- 5х25-</t>
        </is>
      </c>
      <c r="D521" s="65" t="inlineStr">
        <is>
          <t>м</t>
        </is>
      </c>
      <c r="E521" s="67" t="n">
        <v>806</v>
      </c>
      <c r="F521" s="68">
        <f>IF(E521=0,0,G521/E521)</f>
        <v/>
      </c>
      <c r="G521" s="68" t="n">
        <v>201483.88</v>
      </c>
      <c r="H521" s="69" t="n"/>
      <c r="I521" s="68">
        <f>IF(H521="","",E521*H521)</f>
        <v/>
      </c>
      <c r="J521" s="68">
        <f>IF(I521="","",G521-I521)</f>
        <v/>
      </c>
    </row>
    <row r="522" ht="15" customHeight="1">
      <c r="A522" s="65" t="n">
        <v>518</v>
      </c>
      <c r="B522" s="65" t="inlineStr">
        <is>
          <t>06-03-01</t>
        </is>
      </c>
      <c r="C522" s="66" t="inlineStr">
        <is>
          <t>Муфта концевая для 5 жильного бронированного кабеля сечени-ем 25 мм</t>
        </is>
      </c>
      <c r="D522" s="65" t="inlineStr">
        <is>
          <t>КОМП</t>
        </is>
      </c>
      <c r="E522" s="67" t="n">
        <v>61</v>
      </c>
      <c r="F522" s="68">
        <f>IF(E522=0,0,G522/E522)</f>
        <v/>
      </c>
      <c r="G522" s="68" t="n">
        <v>128519.68</v>
      </c>
      <c r="H522" s="69" t="n"/>
      <c r="I522" s="68">
        <f>IF(H522="","",E522*H522)</f>
        <v/>
      </c>
      <c r="J522" s="68">
        <f>IF(I522="","",G522-I522)</f>
        <v/>
      </c>
    </row>
    <row r="523" ht="15" customHeight="1">
      <c r="A523" s="65" t="n">
        <v>519</v>
      </c>
      <c r="B523" s="65" t="inlineStr">
        <is>
          <t>06-03-01</t>
        </is>
      </c>
      <c r="C523" s="66" t="inlineStr">
        <is>
          <t>Муфта концевая для 3 жильного бронированного кабеля сечени-ем 25 мм</t>
        </is>
      </c>
      <c r="D523" s="65" t="inlineStr">
        <is>
          <t>КОМП</t>
        </is>
      </c>
      <c r="E523" s="67" t="n">
        <v>3</v>
      </c>
      <c r="F523" s="68">
        <f>IF(E523=0,0,G523/E523)</f>
        <v/>
      </c>
      <c r="G523" s="68" t="n">
        <v>5518.05</v>
      </c>
      <c r="H523" s="69" t="n"/>
      <c r="I523" s="68">
        <f>IF(H523="","",E523*H523)</f>
        <v/>
      </c>
      <c r="J523" s="68">
        <f>IF(I523="","",G523-I523)</f>
        <v/>
      </c>
    </row>
    <row r="524" ht="18.75" customHeight="1">
      <c r="A524" s="65" t="n">
        <v>520</v>
      </c>
      <c r="B524" s="65" t="inlineStr">
        <is>
          <t>06-03-01</t>
        </is>
      </c>
      <c r="C524" s="66" t="inlineStr">
        <is>
          <t>Распределительная коробка 3-вводная IP68 d5-14 мм, габаритом 135х81х42 черная</t>
        </is>
      </c>
      <c r="D524" s="65" t="inlineStr">
        <is>
          <t>ШТ</t>
        </is>
      </c>
      <c r="E524" s="67" t="n">
        <v>17</v>
      </c>
      <c r="F524" s="68">
        <f>IF(E524=0,0,G524/E524)</f>
        <v/>
      </c>
      <c r="G524" s="68" t="n">
        <v>12649.7</v>
      </c>
      <c r="H524" s="69" t="n"/>
      <c r="I524" s="68">
        <f>IF(H524="","",E524*H524)</f>
        <v/>
      </c>
      <c r="J524" s="68">
        <f>IF(I524="","",G524-I524)</f>
        <v/>
      </c>
    </row>
    <row r="525" ht="15" customHeight="1">
      <c r="A525" s="65" t="n">
        <v>521</v>
      </c>
      <c r="B525" s="65" t="inlineStr">
        <is>
          <t>06-03-01</t>
        </is>
      </c>
      <c r="C525" s="66" t="inlineStr">
        <is>
          <t>Компаунд силиконовый электроизоляционный в бутылях 500 г</t>
        </is>
      </c>
      <c r="D525" s="65" t="inlineStr">
        <is>
          <t>ШТ</t>
        </is>
      </c>
      <c r="E525" s="67" t="n">
        <v>9</v>
      </c>
      <c r="F525" s="68">
        <f>IF(E525=0,0,G525/E525)</f>
        <v/>
      </c>
      <c r="G525" s="68" t="n">
        <v>13920.48</v>
      </c>
      <c r="H525" s="69" t="n"/>
      <c r="I525" s="68">
        <f>IF(H525="","",E525*H525)</f>
        <v/>
      </c>
      <c r="J525" s="68">
        <f>IF(I525="","",G525-I525)</f>
        <v/>
      </c>
    </row>
    <row r="526" ht="15" customHeight="1">
      <c r="A526" s="65" t="n">
        <v>522</v>
      </c>
      <c r="B526" s="65" t="inlineStr">
        <is>
          <t>06-03-01</t>
        </is>
      </c>
      <c r="C526" s="66" t="inlineStr">
        <is>
          <t>Опора наружного освещения</t>
        </is>
      </c>
      <c r="D526" s="65" t="inlineStr">
        <is>
          <t>ШТ</t>
        </is>
      </c>
      <c r="E526" s="67" t="n">
        <v>52</v>
      </c>
      <c r="F526" s="68">
        <f>IF(E526=0,0,G526/E526)</f>
        <v/>
      </c>
      <c r="G526" s="68" t="n">
        <v>3912786.8</v>
      </c>
      <c r="H526" s="69" t="n"/>
      <c r="I526" s="68">
        <f>IF(H526="","",E526*H526)</f>
        <v/>
      </c>
      <c r="J526" s="68">
        <f>IF(I526="","",G526-I526)</f>
        <v/>
      </c>
    </row>
    <row r="527" ht="15" customHeight="1">
      <c r="A527" s="55" t="n"/>
      <c r="B527" s="55" t="n"/>
      <c r="C527" s="56" t="inlineStr">
        <is>
          <t>ИТОГО материалы и оборудование по прайс-позициям смет</t>
        </is>
      </c>
      <c r="D527" s="55" t="n"/>
      <c r="E527" s="55" t="n"/>
      <c r="F527" s="55" t="n"/>
      <c r="G527" s="64">
        <f>SUM(G5:G526)</f>
        <v/>
      </c>
      <c r="H527" s="55" t="n"/>
      <c r="I527" s="64">
        <f>SUM(I5:I526)</f>
        <v/>
      </c>
      <c r="J527" s="55" t="n"/>
    </row>
  </sheetData>
  <pageMargins left="0.75" right="0.75" top="1" bottom="1" header="0.511811023622047" footer="0.511811023622047"/>
  <pageSetup orientation="portrait" paperSize="9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D10"/>
  <sheetViews>
    <sheetView zoomScaleNormal="100" workbookViewId="0">
      <selection activeCell="A1" sqref="A1"/>
    </sheetView>
  </sheetViews>
  <sheetFormatPr baseColWidth="10" defaultColWidth="8.6640625" defaultRowHeight="15"/>
  <cols>
    <col width="24" customWidth="1" min="1" max="1"/>
    <col width="22" customWidth="1" min="2" max="3"/>
    <col width="95" customWidth="1" min="4" max="4"/>
  </cols>
  <sheetData>
    <row r="1" ht="15" customHeight="1">
      <c r="A1" s="48" t="inlineStr">
        <is>
          <t>Сравнение сметной базы с рыночным уровнем — выводы для переговоров</t>
        </is>
      </c>
    </row>
    <row r="2"/>
    <row r="3" ht="15" customHeight="1">
      <c r="A3" s="50" t="inlineStr">
        <is>
          <t>Блок</t>
        </is>
      </c>
      <c r="B3" s="50" t="inlineStr">
        <is>
          <t>В смете</t>
        </is>
      </c>
      <c r="C3" s="50" t="inlineStr">
        <is>
          <t>Рыночная оценка</t>
        </is>
      </c>
      <c r="D3" s="50" t="inlineStr">
        <is>
          <t>Комментарий</t>
        </is>
      </c>
    </row>
    <row r="4" ht="43.5" customHeight="1">
      <c r="A4" s="70" t="inlineStr">
        <is>
          <t>Материалы и оборудование (прайс-позиции)</t>
        </is>
      </c>
      <c r="B4" s="58" t="inlineStr">
        <is>
          <t>≈74,8 млн ₽</t>
        </is>
      </c>
      <c r="C4" s="58" t="inlineStr">
        <is>
          <t>−10…−18% при прямых КП</t>
        </is>
      </c>
      <c r="D4" s="58" t="inlineStr">
        <is>
          <t>Сметные цены пересчитаны индексом 9,82 с загот.-складскими 2% — реальные КП поставщиков (ЭТМ, Русский Свет, заводы) обычно ниже. Заполнить жёлтую колонку листа 4 по 20 самым дорогим позициям — они дадут 80% эффекта.</t>
        </is>
      </c>
    </row>
    <row r="5" ht="43.5" customHeight="1">
      <c r="A5" s="70" t="inlineStr">
        <is>
          <t>Кабельная продукция</t>
        </is>
      </c>
      <c r="B5" s="58" t="inlineStr">
        <is>
          <t>по спецификации</t>
        </is>
      </c>
      <c r="C5" s="58" t="inlineStr">
        <is>
          <t>−10…−15%</t>
        </is>
      </c>
      <c r="D5" s="58" t="inlineStr">
        <is>
          <t>Медь волатильна; при объёме от 20 км прямой контракт с заводом даёт 15–20% от прайса. Требовать спецификацию с ценами за метр.</t>
        </is>
      </c>
    </row>
    <row r="6" ht="43.5" customHeight="1">
      <c r="A6" s="70" t="inlineStr">
        <is>
          <t>Щитовое оборудование</t>
        </is>
      </c>
      <c r="B6" s="58" t="inlineStr">
        <is>
          <t>ЩС/ЩК/ЩВ по 29–52 тыс ₽</t>
        </is>
      </c>
      <c r="C6" s="58" t="inlineStr">
        <is>
          <t>проверить комплектацию</t>
        </is>
      </c>
      <c r="D6" s="58" t="inlineStr">
        <is>
          <t>Цены щитов в смете умеренные — проверить, соответствует ли начинка проекту (автоматы, бренд). Дешёвая цена щита в смете часто означает доп. соглашение потом.</t>
        </is>
      </c>
    </row>
    <row r="7" ht="43.5" customHeight="1">
      <c r="A7" s="70" t="inlineStr">
        <is>
          <t>Светотехника</t>
        </is>
      </c>
      <c r="B7" s="58" t="inlineStr">
        <is>
          <t>по спецификации</t>
        </is>
      </c>
      <c r="C7" s="58" t="inlineStr">
        <is>
          <t>−15…−25%</t>
        </is>
      </c>
      <c r="D7" s="58" t="inlineStr">
        <is>
          <t>Российские заводы (Световые Технологии, Varton, Diora) дают проектные скидки 30–40% от прайса. Запросить 3 КП.</t>
        </is>
      </c>
    </row>
    <row r="8" ht="43.5" customHeight="1">
      <c r="A8" s="70" t="inlineStr">
        <is>
          <t>ДГУ (смета 06-04-01)</t>
        </is>
      </c>
      <c r="B8" s="58" t="inlineStr">
        <is>
          <t>5,34 млн оборудование</t>
        </is>
      </c>
      <c r="C8" s="58" t="inlineStr">
        <is>
          <t>7,5–12 млн комплектно</t>
        </is>
      </c>
      <c r="D8" s="58" t="inlineStr">
        <is>
          <t>РИСК: файл сметы повреждён, по ССР заложено 5,3 млн. Комплектная станция 400 кВт в контейнере с АВР стоит дороже. Восстановить смету и проверить комплектацию до контрактации.</t>
        </is>
      </c>
    </row>
    <row r="9" ht="43.5" customHeight="1">
      <c r="A9" s="70" t="inlineStr">
        <is>
          <t>Монтажные работы</t>
        </is>
      </c>
      <c r="B9" s="58" t="inlineStr">
        <is>
          <t>≈33,2 млн ₽ (ЗП+НР+СП+ЭМ)</t>
        </is>
      </c>
      <c r="C9" s="58" t="inlineStr">
        <is>
          <t>см. листы 3 и 8</t>
        </is>
      </c>
      <c r="D9" s="58" t="inlineStr">
        <is>
          <t>Точная сумма из построчного разбора смет. Главный резерв торга с бригадами.</t>
        </is>
      </c>
    </row>
    <row r="10" ht="43.5" customHeight="1">
      <c r="A10" s="70" t="inlineStr">
        <is>
          <t>Розетки/выключатели</t>
        </is>
      </c>
      <c r="B10" s="58" t="inlineStr">
        <is>
          <t>9 321 шт, монтаж 8,1 млн</t>
        </is>
      </c>
      <c r="C10" s="58" t="inlineStr">
        <is>
          <t>аномалия</t>
        </is>
      </c>
      <c r="D10" s="58" t="inlineStr">
        <is>
          <t>Проверить объём по проекту до переговоров — если задвоение, смета завышена на несколько миллионов только по ЭУИ.</t>
        </is>
      </c>
    </row>
  </sheetData>
  <pageMargins left="0.75" right="0.75" top="1" bottom="1" header="0.511811023622047" footer="0.511811023622047"/>
  <pageSetup orientation="portrait" paperSize="9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16"/>
  <sheetViews>
    <sheetView zoomScaleNormal="100" workbookViewId="0">
      <selection activeCell="A1" sqref="A1"/>
    </sheetView>
  </sheetViews>
  <sheetFormatPr baseColWidth="10" defaultColWidth="8.6640625" defaultRowHeight="15"/>
  <cols>
    <col width="60" customWidth="1" min="1" max="1"/>
    <col width="7" customWidth="1" min="2" max="9"/>
  </cols>
  <sheetData>
    <row r="1" ht="15" customHeight="1">
      <c r="A1" s="48" t="inlineStr">
        <is>
          <t>График производства электромонтажных работ (укрупнённо, 8 месяцев)</t>
        </is>
      </c>
    </row>
    <row r="2" ht="15" customHeight="1">
      <c r="A2" s="49" t="inlineStr">
        <is>
          <t>Привязка к общестрою: групповые сети и светильники — после чистовой отделки; закладные — параллельно монолиту/стяжкам</t>
        </is>
      </c>
    </row>
    <row r="3"/>
    <row r="4" ht="15" customHeight="1">
      <c r="A4" s="50" t="inlineStr">
        <is>
          <t>Этап работ</t>
        </is>
      </c>
      <c r="B4" s="50" t="inlineStr">
        <is>
          <t>Мес 1</t>
        </is>
      </c>
      <c r="C4" s="50" t="inlineStr">
        <is>
          <t>Мес 2</t>
        </is>
      </c>
      <c r="D4" s="50" t="inlineStr">
        <is>
          <t>Мес 3</t>
        </is>
      </c>
      <c r="E4" s="50" t="inlineStr">
        <is>
          <t>Мес 4</t>
        </is>
      </c>
      <c r="F4" s="50" t="inlineStr">
        <is>
          <t>Мес 5</t>
        </is>
      </c>
      <c r="G4" s="50" t="inlineStr">
        <is>
          <t>Мес 6</t>
        </is>
      </c>
      <c r="H4" s="50" t="inlineStr">
        <is>
          <t>Мес 7</t>
        </is>
      </c>
      <c r="I4" s="50" t="inlineStr">
        <is>
          <t>Мес 8</t>
        </is>
      </c>
    </row>
    <row r="5" ht="25.5" customHeight="1">
      <c r="A5" s="58" t="inlineStr">
        <is>
          <t>Мобилизация, ППР, входной контроль РД, заказ ДГУ и щитов (длинный цикл)</t>
        </is>
      </c>
      <c r="B5" s="71" t="n"/>
      <c r="C5" s="71" t="n"/>
      <c r="D5" s="72" t="n"/>
      <c r="E5" s="72" t="n"/>
      <c r="F5" s="72" t="n"/>
      <c r="G5" s="72" t="n"/>
      <c r="H5" s="72" t="n"/>
      <c r="I5" s="72" t="n"/>
    </row>
    <row r="6" ht="25.5" customHeight="1">
      <c r="A6" s="58" t="inlineStr">
        <is>
          <t>Закладные, трубы в стяжках/стенах, проходки (за общестроем)</t>
        </is>
      </c>
      <c r="B6" s="71" t="n"/>
      <c r="C6" s="71" t="n"/>
      <c r="D6" s="71" t="n"/>
      <c r="E6" s="72" t="n"/>
      <c r="F6" s="72" t="n"/>
      <c r="G6" s="72" t="n"/>
      <c r="H6" s="72" t="n"/>
      <c r="I6" s="72" t="n"/>
    </row>
    <row r="7" ht="25.5" customHeight="1">
      <c r="A7" s="58" t="inlineStr">
        <is>
          <t>Контур заземления и молниезащита</t>
        </is>
      </c>
      <c r="B7" s="72" t="n"/>
      <c r="C7" s="71" t="n"/>
      <c r="D7" s="71" t="n"/>
      <c r="E7" s="71" t="n"/>
      <c r="F7" s="72" t="n"/>
      <c r="G7" s="72" t="n"/>
      <c r="H7" s="72" t="n"/>
      <c r="I7" s="72" t="n"/>
    </row>
    <row r="8" ht="25.5" customHeight="1">
      <c r="A8" s="58" t="inlineStr">
        <is>
          <t>Монтаж коробов/лотков (15,6 км)</t>
        </is>
      </c>
      <c r="B8" s="72" t="n"/>
      <c r="C8" s="71" t="n"/>
      <c r="D8" s="71" t="n"/>
      <c r="E8" s="71" t="n"/>
      <c r="F8" s="71" t="n"/>
      <c r="G8" s="72" t="n"/>
      <c r="H8" s="72" t="n"/>
      <c r="I8" s="72" t="n"/>
    </row>
    <row r="9" ht="25.5" customHeight="1">
      <c r="A9" s="58" t="inlineStr">
        <is>
          <t>Прокладка кабелей и затяжка проводов (77 км суммарно)</t>
        </is>
      </c>
      <c r="B9" s="72" t="n"/>
      <c r="C9" s="72" t="n"/>
      <c r="D9" s="71" t="n"/>
      <c r="E9" s="71" t="n"/>
      <c r="F9" s="71" t="n"/>
      <c r="G9" s="71" t="n"/>
      <c r="H9" s="72" t="n"/>
      <c r="I9" s="72" t="n"/>
    </row>
    <row r="10" ht="25.5" customHeight="1">
      <c r="A10" s="58" t="inlineStr">
        <is>
          <t>Наружные сети, опоры (52 шт) и наружное освещение</t>
        </is>
      </c>
      <c r="B10" s="72" t="n"/>
      <c r="C10" s="72" t="n"/>
      <c r="D10" s="71" t="n"/>
      <c r="E10" s="71" t="n"/>
      <c r="F10" s="71" t="n"/>
      <c r="G10" s="72" t="n"/>
      <c r="H10" s="72" t="n"/>
      <c r="I10" s="72" t="n"/>
    </row>
    <row r="11" ht="25.5" customHeight="1">
      <c r="A11" s="58" t="inlineStr">
        <is>
          <t>Монтаж щитов (87 шт), разделка, подключение</t>
        </is>
      </c>
      <c r="B11" s="72" t="n"/>
      <c r="C11" s="72" t="n"/>
      <c r="D11" s="72" t="n"/>
      <c r="E11" s="71" t="n"/>
      <c r="F11" s="71" t="n"/>
      <c r="G11" s="71" t="n"/>
      <c r="H11" s="72" t="n"/>
      <c r="I11" s="72" t="n"/>
    </row>
    <row r="12" ht="25.5" customHeight="1">
      <c r="A12" s="58" t="inlineStr">
        <is>
          <t>Светильники (1046 шт), ЭУИ (после чистовой отделки)</t>
        </is>
      </c>
      <c r="B12" s="72" t="n"/>
      <c r="C12" s="72" t="n"/>
      <c r="D12" s="72" t="n"/>
      <c r="E12" s="72" t="n"/>
      <c r="F12" s="71" t="n"/>
      <c r="G12" s="71" t="n"/>
      <c r="H12" s="71" t="n"/>
      <c r="I12" s="72" t="n"/>
    </row>
    <row r="13" ht="25.5" customHeight="1">
      <c r="A13" s="58" t="inlineStr">
        <is>
          <t>Монтаж и обвязка ДГУ, АВР</t>
        </is>
      </c>
      <c r="B13" s="72" t="n"/>
      <c r="C13" s="72" t="n"/>
      <c r="D13" s="72" t="n"/>
      <c r="E13" s="72" t="n"/>
      <c r="F13" s="72" t="n"/>
      <c r="G13" s="71" t="n"/>
      <c r="H13" s="71" t="n"/>
      <c r="I13" s="72" t="n"/>
    </row>
    <row r="14" ht="25.5" customHeight="1">
      <c r="A14" s="58" t="inlineStr">
        <is>
          <t>ПНР, замеры, протоколы, исполнительная документация, сдача</t>
        </is>
      </c>
      <c r="B14" s="72" t="n"/>
      <c r="C14" s="72" t="n"/>
      <c r="D14" s="72" t="n"/>
      <c r="E14" s="72" t="n"/>
      <c r="F14" s="72" t="n"/>
      <c r="G14" s="72" t="n"/>
      <c r="H14" s="71" t="n"/>
      <c r="I14" s="71" t="n"/>
    </row>
    <row r="15"/>
    <row r="16" ht="27.75" customHeight="1">
      <c r="A16" s="86" t="inlineStr">
        <is>
          <t>Критический путь: щиты (87 шт) и ДГУ — заказ в месяц 1, срок изготовления 8–14 недель. Трудоёмкость по сметам — 15,4 тыс чел-ч только по 02-15-01; всего ~24 тыс чел-ч ≈ 8 мес для бригады 14–16 монтажников.</t>
        </is>
      </c>
    </row>
  </sheetData>
  <mergeCells count="1">
    <mergeCell ref="A16:I16"/>
  </mergeCells>
  <pageMargins left="0.75" right="0.75" top="1" bottom="1" header="0.511811023622047" footer="0.511811023622047"/>
  <pageSetup orientation="portrait" paperSize="9" horizontalDpi="300" verticalDpi="300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E18"/>
  <sheetViews>
    <sheetView zoomScaleNormal="100" workbookViewId="0">
      <selection activeCell="A1" sqref="A1"/>
    </sheetView>
  </sheetViews>
  <sheetFormatPr baseColWidth="10" defaultColWidth="8.6640625" defaultRowHeight="15"/>
  <cols>
    <col width="60" customWidth="1" min="1" max="1"/>
    <col width="7" customWidth="1" min="2" max="2"/>
    <col width="14" customWidth="1" min="3" max="3"/>
    <col width="9" customWidth="1" min="4" max="4"/>
    <col width="15" customWidth="1" min="5" max="5"/>
  </cols>
  <sheetData>
    <row r="1" ht="15" customHeight="1">
      <c r="A1" s="48" t="inlineStr">
        <is>
          <t>Предположительный состав бригады ЭМР</t>
        </is>
      </c>
    </row>
    <row r="2" ht="15" customHeight="1">
      <c r="A2" s="49" t="inlineStr">
        <is>
          <t>Ставки — рынок Московской области, 07.2026, ₽/смена «на руки» (синим). 22 смены/мес. Численность выверена под трудоёмкость смет ~24 тыс чел-ч</t>
        </is>
      </c>
    </row>
    <row r="3"/>
    <row r="4" ht="15" customHeight="1">
      <c r="A4" s="50" t="inlineStr">
        <is>
          <t>Роль</t>
        </is>
      </c>
      <c r="B4" s="50" t="inlineStr">
        <is>
          <t>Чел.</t>
        </is>
      </c>
      <c r="C4" s="50" t="inlineStr">
        <is>
          <t>Ставка ₽/смена</t>
        </is>
      </c>
      <c r="D4" s="50" t="inlineStr">
        <is>
          <t>Месяцев</t>
        </is>
      </c>
      <c r="E4" s="50" t="inlineStr">
        <is>
          <t>ФОТ, ₽</t>
        </is>
      </c>
    </row>
    <row r="5" ht="15" customHeight="1">
      <c r="A5" s="58" t="inlineStr">
        <is>
          <t>Прораб / руководитель ЭМР (ИТР)</t>
        </is>
      </c>
      <c r="B5" s="60" t="n">
        <v>1</v>
      </c>
      <c r="C5" s="60" t="n">
        <v>8000</v>
      </c>
      <c r="D5" s="60" t="n">
        <v>8</v>
      </c>
      <c r="E5" s="61">
        <f>B5*C5*D5*22</f>
        <v/>
      </c>
    </row>
    <row r="6" ht="15" customHeight="1">
      <c r="A6" s="58" t="inlineStr">
        <is>
          <t>Инженер ПТО / исполнительная документация (частичная занятость)</t>
        </is>
      </c>
      <c r="B6" s="60" t="n">
        <v>1</v>
      </c>
      <c r="C6" s="60" t="n">
        <v>5000</v>
      </c>
      <c r="D6" s="60" t="n">
        <v>8</v>
      </c>
      <c r="E6" s="61">
        <f>B6*C6*D6*22</f>
        <v/>
      </c>
    </row>
    <row r="7" ht="15" customHeight="1">
      <c r="A7" s="58" t="inlineStr">
        <is>
          <t>Бригадир электромонтажников (5–6 разряд)</t>
        </is>
      </c>
      <c r="B7" s="60" t="n">
        <v>2</v>
      </c>
      <c r="C7" s="60" t="n">
        <v>6500</v>
      </c>
      <c r="D7" s="60" t="n">
        <v>7</v>
      </c>
      <c r="E7" s="61">
        <f>B7*C7*D7*22</f>
        <v/>
      </c>
    </row>
    <row r="8" ht="15" customHeight="1">
      <c r="A8" s="58" t="inlineStr">
        <is>
          <t>Электромонтажник 4–5 разряда</t>
        </is>
      </c>
      <c r="B8" s="60" t="n">
        <v>8</v>
      </c>
      <c r="C8" s="60" t="n">
        <v>5500</v>
      </c>
      <c r="D8" s="60" t="n">
        <v>7</v>
      </c>
      <c r="E8" s="61">
        <f>B8*C8*D8*22</f>
        <v/>
      </c>
    </row>
    <row r="9" ht="15" customHeight="1">
      <c r="A9" s="58" t="inlineStr">
        <is>
          <t>Электромонтажник 2–3 разряда (подсобные, затяжка кабеля)</t>
        </is>
      </c>
      <c r="B9" s="60" t="n">
        <v>6</v>
      </c>
      <c r="C9" s="60" t="n">
        <v>4000</v>
      </c>
      <c r="D9" s="60" t="n">
        <v>6</v>
      </c>
      <c r="E9" s="61">
        <f>B9*C9*D9*22</f>
        <v/>
      </c>
    </row>
    <row r="10" ht="15" customHeight="1">
      <c r="A10" s="58" t="inlineStr">
        <is>
          <t>Наладчик КИПиА / инженер ПНР (на период наладки)</t>
        </is>
      </c>
      <c r="B10" s="60" t="n">
        <v>2</v>
      </c>
      <c r="C10" s="60" t="n">
        <v>7500</v>
      </c>
      <c r="D10" s="60" t="n">
        <v>2</v>
      </c>
      <c r="E10" s="61">
        <f>B10*C10*D10*22</f>
        <v/>
      </c>
    </row>
    <row r="11" ht="15" customHeight="1">
      <c r="A11" s="58" t="inlineStr">
        <is>
          <t>Сварщик (заземление, металлоконструкции, периодически)</t>
        </is>
      </c>
      <c r="B11" s="60" t="n">
        <v>1</v>
      </c>
      <c r="C11" s="60" t="n">
        <v>6000</v>
      </c>
      <c r="D11" s="60" t="n">
        <v>3</v>
      </c>
      <c r="E11" s="61">
        <f>B11*C11*D11*22</f>
        <v/>
      </c>
    </row>
    <row r="12" ht="15" customHeight="1">
      <c r="A12" s="56" t="inlineStr">
        <is>
          <t>ИТОГО ФОТ бригады («на руки»)</t>
        </is>
      </c>
      <c r="B12" s="64">
        <f>SUM(B5:B11)</f>
        <v/>
      </c>
      <c r="C12" s="55" t="n"/>
      <c r="D12" s="55" t="n"/>
      <c r="E12" s="64">
        <f>SUM(E5:E11)</f>
        <v/>
      </c>
    </row>
    <row r="13"/>
    <row r="14" ht="15" customHeight="1">
      <c r="A14" s="73" t="inlineStr">
        <is>
          <t>Накладные подрядчика (инструмент, спецодежда, проживание, транспорт)</t>
        </is>
      </c>
      <c r="C14" s="74" t="n">
        <v>0.25</v>
      </c>
      <c r="E14" s="75">
        <f>E12*C14</f>
        <v/>
      </c>
    </row>
    <row r="15" ht="15" customHeight="1">
      <c r="A15" s="73" t="inlineStr">
        <is>
          <t>Прибыль подрядчика</t>
        </is>
      </c>
      <c r="C15" s="74" t="n">
        <v>0.2</v>
      </c>
      <c r="E15" s="75">
        <f>(E12+E14)*C15</f>
        <v/>
      </c>
    </row>
    <row r="16" ht="15" customHeight="1">
      <c r="A16" s="76" t="inlineStr">
        <is>
          <t>Справедливая цена работ бригадным подрядом, ₽ без НДС</t>
        </is>
      </c>
      <c r="B16" s="77" t="n"/>
      <c r="C16" s="77" t="n"/>
      <c r="D16" s="77" t="n"/>
      <c r="E16" s="78">
        <f>E12+E14+E15</f>
        <v/>
      </c>
    </row>
    <row r="17"/>
    <row r="18" ht="27.75" customHeight="1">
      <c r="A18" s="87" t="inlineStr">
        <is>
          <t>Пиковая численность на площадке — 18–20 чел. в месяцы 4–6. Проверка через сметную трудоёмкость: 24 000 чел-ч / (16 монтажников × 22 смены × 8 ч) ≈ 8,5 мес — состав и срок сходятся.</t>
        </is>
      </c>
    </row>
  </sheetData>
  <mergeCells count="1">
    <mergeCell ref="A18:E18"/>
  </mergeCells>
  <pageMargins left="0.75" right="0.75" top="1" bottom="1" header="0.511811023622047" footer="0.511811023622047"/>
  <pageSetup orientation="portrait" paperSize="9" horizontalDpi="300" verticalDpi="300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D28"/>
  <sheetViews>
    <sheetView topLeftCell="A7" zoomScaleNormal="100" workbookViewId="0">
      <selection activeCell="A1" sqref="A1"/>
    </sheetView>
  </sheetViews>
  <sheetFormatPr baseColWidth="10" defaultColWidth="8.6640625" defaultRowHeight="15"/>
  <cols>
    <col width="46" customWidth="1" min="1" max="1"/>
    <col width="30" customWidth="1" min="2" max="2"/>
    <col width="22" customWidth="1" min="3" max="3"/>
    <col width="14" customWidth="1" min="4" max="4"/>
  </cols>
  <sheetData>
    <row r="1" ht="15" customHeight="1">
      <c r="A1" s="48" t="inlineStr">
        <is>
          <t>Что заложено в смете на работы и как торговаться с бригадами</t>
        </is>
      </c>
    </row>
    <row r="2" ht="15" customHeight="1">
      <c r="A2" s="49" t="inlineStr">
        <is>
          <t>Разложение — из построчного разбора смет заказчика (точные цифры, не оценка). ₽ без НДС</t>
        </is>
      </c>
    </row>
    <row r="3"/>
    <row r="4" ht="33.75" customHeight="1">
      <c r="A4" s="70" t="inlineStr">
        <is>
          <t>Заложено в сметах на РАБОТЫ: зарплата 12,52 млн + накладные 12,77 млн + сметная прибыль 6,71 млн + эксплуатация машин 1,24 млн</t>
        </is>
      </c>
      <c r="B4" s="79" t="inlineStr">
        <is>
          <t>33 231 133 ₽</t>
        </is>
      </c>
      <c r="C4" s="58" t="inlineStr">
        <is>
          <t>Точная сумма по позициям трёх смет. Это то, что заказчик платит за работу.</t>
        </is>
      </c>
    </row>
    <row r="5" ht="33.75" customHeight="1">
      <c r="A5" s="70" t="inlineStr">
        <is>
          <t>Из них чистая зарплата рабочих по сметам (ФОТ)</t>
        </is>
      </c>
      <c r="B5" s="79" t="inlineStr">
        <is>
          <t>12 518 822 ₽</t>
        </is>
      </c>
      <c r="C5" s="58" t="inlineStr">
        <is>
          <t>Ниже этой суммы + реальные накладные бригада работать в плюс не может.</t>
        </is>
      </c>
    </row>
    <row r="6" ht="33.75" customHeight="1">
      <c r="A6" s="70" t="inlineStr">
        <is>
          <t>Рыночная стоимость тех же работ бригадным подрядом (лист 3)</t>
        </is>
      </c>
      <c r="B6" s="79" t="inlineStr">
        <is>
          <t>≈ 20–27 млн ₽</t>
        </is>
      </c>
      <c r="C6" s="58" t="inlineStr">
        <is>
          <t>Вилка из ведомости работ по фактическим объёмам смет.</t>
        </is>
      </c>
    </row>
    <row r="7" ht="33.75" customHeight="1">
      <c r="A7" s="70" t="inlineStr">
        <is>
          <t>Резерв на торг / маржа генподряда на работах</t>
        </is>
      </c>
      <c r="B7" s="79" t="inlineStr">
        <is>
          <t>≈ 6–13 млн ₽</t>
        </is>
      </c>
      <c r="C7" s="58" t="inlineStr">
        <is>
          <t>Разница между сметными 33,2 млн и рыночной ценой бригад.</t>
        </is>
      </c>
    </row>
    <row r="8"/>
    <row r="9" ht="15" customHeight="1">
      <c r="A9" s="80" t="inlineStr">
        <is>
          <t>Тактика переговоров с бригадами</t>
        </is>
      </c>
    </row>
    <row r="10" ht="25.5" customHeight="1">
      <c r="A10" s="88" t="inlineStr">
        <is>
          <t>1. Никогда не показывайте смету — торгуйтесь от ведомости работ (лист 3) с физическими объёмами.</t>
        </is>
      </c>
    </row>
    <row r="11" ht="25.5" customHeight="1">
      <c r="A11" s="88" t="inlineStr">
        <is>
          <t>2. Заход в торг: низ вилки листа 3 минус 10%. Дно — справедливая цена ≈23 млн (лист 7: ФОТ + накладные + прибыль); существенно ниже — ждите текучку и брак.</t>
        </is>
      </c>
    </row>
    <row r="12" ht="25.5" customHeight="1">
      <c r="A12" s="88" t="inlineStr">
        <is>
          <t>3. Дробите лоты: короба+кабель — одной бригаде, щиты+ПНР — специализированной, наружка — третьей. Конкуренция по лотам даёт −10–15% против «под ключ» у одного подрядчика.</t>
        </is>
      </c>
    </row>
    <row r="13" ht="25.5" customHeight="1">
      <c r="A13" s="88" t="inlineStr">
        <is>
          <t>4. Расценки фиксируйте за единицу (метр, точка, щит), не за месяц. Оплата — по факту закрытых объёмов.</t>
        </is>
      </c>
    </row>
    <row r="14" ht="25.5" customHeight="1">
      <c r="A14" s="88" t="inlineStr">
        <is>
          <t>5. ПНР и исполнительную документацию — отдельной ценой: бригады закладывают её «в нагрузку» с завышением х2.</t>
        </is>
      </c>
    </row>
    <row r="15" ht="25.5" customHeight="1">
      <c r="A15" s="88" t="inlineStr">
        <is>
          <t>6. Аванс не более 10–15% и только под мобилизацию; далее — подекадные закрытия.</t>
        </is>
      </c>
    </row>
    <row r="16" ht="25.5" customHeight="1">
      <c r="A16" s="88" t="inlineStr">
        <is>
          <t>7. Удержание 5% до протоколов замеров — стандартная страховка от недоделок.</t>
        </is>
      </c>
    </row>
    <row r="17" ht="25.5" customHeight="1">
      <c r="A17" s="88" t="inlineStr">
        <is>
          <t>8. Красный флаг: цена бригады ниже 60% сметной стоимости работ — либо не поняли объём, либо уйдут с объекта на середине.</t>
        </is>
      </c>
    </row>
    <row r="18" ht="25.5" customHeight="1">
      <c r="A18" s="88" t="inlineStr">
        <is>
          <t>9. Перед торгом закройте аномалию ЭУИ (9 321 точка): если объём подтвердится — это отдельный дешёвый лот для бригады низкой квалификации по 250–350 ₽/точка.</t>
        </is>
      </c>
    </row>
    <row r="19"/>
    <row r="20" ht="15" customHeight="1">
      <c r="A20" s="50" t="inlineStr">
        <is>
          <t>Вид работ</t>
        </is>
      </c>
      <c r="B20" s="50" t="inlineStr">
        <is>
          <t>Заложено в смете (уд., факт)</t>
        </is>
      </c>
      <c r="C20" s="50" t="inlineStr">
        <is>
          <t>Рынок бригад (за ед.)</t>
        </is>
      </c>
      <c r="D20" s="50" t="inlineStr">
        <is>
          <t>Заход в торг</t>
        </is>
      </c>
    </row>
    <row r="21" ht="15" customHeight="1">
      <c r="A21" s="51" t="inlineStr">
        <is>
          <t>Короб/лоток металлический по фермам, м</t>
        </is>
      </c>
      <c r="B21" s="51" t="inlineStr">
        <is>
          <t>464 ₽ (7,23 млн / 15 568 м)</t>
        </is>
      </c>
      <c r="C21" s="51" t="inlineStr">
        <is>
          <t>350–600 ₽</t>
        </is>
      </c>
      <c r="D21" s="79" t="inlineStr">
        <is>
          <t>330 ₽</t>
        </is>
      </c>
    </row>
    <row r="22" ht="15" customHeight="1">
      <c r="A22" s="51" t="inlineStr">
        <is>
          <t>Прокладка кабеля, м</t>
        </is>
      </c>
      <c r="B22" s="51" t="inlineStr">
        <is>
          <t>349 ₽ (10,3 млн / 29 544 м)</t>
        </is>
      </c>
      <c r="C22" s="51" t="inlineStr">
        <is>
          <t>70–130 ₽</t>
        </is>
      </c>
      <c r="D22" s="79" t="inlineStr">
        <is>
          <t>65 ₽</t>
        </is>
      </c>
    </row>
    <row r="23" ht="15" customHeight="1">
      <c r="A23" s="51" t="inlineStr">
        <is>
          <t>Затяжка провода в трубы, м</t>
        </is>
      </c>
      <c r="B23" s="51" t="inlineStr">
        <is>
          <t>116 ₽ (5,5 млн / 47 816 м)</t>
        </is>
      </c>
      <c r="C23" s="51" t="inlineStr">
        <is>
          <t>35–60 ₽</t>
        </is>
      </c>
      <c r="D23" s="79" t="inlineStr">
        <is>
          <t>30 ₽</t>
        </is>
      </c>
    </row>
    <row r="24" ht="15" customHeight="1">
      <c r="A24" s="51" t="inlineStr">
        <is>
          <t>Точка ЭУИ (розетка/выключатель)</t>
        </is>
      </c>
      <c r="B24" s="51" t="inlineStr">
        <is>
          <t>869 ₽ (8,1 млн / 9 321 шт)</t>
        </is>
      </c>
      <c r="C24" s="51" t="inlineStr">
        <is>
          <t>250–450 ₽</t>
        </is>
      </c>
      <c r="D24" s="79" t="inlineStr">
        <is>
          <t>230 ₽</t>
        </is>
      </c>
    </row>
    <row r="25" ht="15" customHeight="1">
      <c r="A25" s="51" t="inlineStr">
        <is>
          <t>Светильник, шт</t>
        </is>
      </c>
      <c r="B25" s="51" t="inlineStr">
        <is>
          <t>1 340 ₽ (1,4 млн / 1 046 шт)</t>
        </is>
      </c>
      <c r="C25" s="51" t="inlineStr">
        <is>
          <t>700–1 300 ₽</t>
        </is>
      </c>
      <c r="D25" s="79" t="inlineStr">
        <is>
          <t>650 ₽</t>
        </is>
      </c>
    </row>
    <row r="26" ht="15" customHeight="1">
      <c r="A26" s="51" t="inlineStr">
        <is>
          <t>Щит/шкаф/ящик, шт</t>
        </is>
      </c>
      <c r="B26" s="51" t="inlineStr">
        <is>
          <t>27,4 тыс ₽ (2,38 млн / 87 шт)</t>
        </is>
      </c>
      <c r="C26" s="51" t="inlineStr">
        <is>
          <t>9–18 тыс ₽</t>
        </is>
      </c>
      <c r="D26" s="79" t="inlineStr">
        <is>
          <t>8 тыс ₽</t>
        </is>
      </c>
    </row>
    <row r="27"/>
    <row r="28" ht="30" customHeight="1">
      <c r="A28" s="87" t="inlineStr">
        <is>
          <t>Удельные сметные показатели = стоимость монтажной расценки (с НР и СП) / объём, из построчного разбора. В кабельных расценках учтён вес сечений — крупные сечения тянут среднюю вверх; при дроблении лота на сечения торгуйте каждую группу отдельно.</t>
        </is>
      </c>
    </row>
  </sheetData>
  <mergeCells count="10">
    <mergeCell ref="A10:C10"/>
    <mergeCell ref="A13:C13"/>
    <mergeCell ref="A11:C11"/>
    <mergeCell ref="A14:C14"/>
    <mergeCell ref="A17:C17"/>
    <mergeCell ref="A18:C18"/>
    <mergeCell ref="A12:C12"/>
    <mergeCell ref="A28:D28"/>
    <mergeCell ref="A16:C16"/>
    <mergeCell ref="A15:C15"/>
  </mergeCells>
  <pageMargins left="0.75" right="0.75" top="1" bottom="1" header="0.511811023622047" footer="0.511811023622047"/>
  <pageSetup orientation="portrait" paperSize="9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СтройВердикт</dc:creator>
  <dc:title>Образец разбора сметы (обезличено)</dc:title>
  <dc:language>en-US</dc:language>
  <dcterms:created xsi:type="dcterms:W3CDTF">2026-07-28T11:58:40Z</dcterms:created>
  <dcterms:modified xsi:type="dcterms:W3CDTF">2026-07-28T12:46:24Z</dcterms:modified>
  <cp:lastModifiedBy>СтройВердикт</cp:lastModifiedBy>
  <cp:revision>0</cp:revision>
</cp:coreProperties>
</file>